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9320" windowHeight="9975"/>
  </bookViews>
  <sheets>
    <sheet name="septiembre" sheetId="2" r:id="rId1"/>
    <sheet name="septiembre (2)" sheetId="9" r:id="rId2"/>
  </sheets>
  <definedNames>
    <definedName name="_xlnm._FilterDatabase" localSheetId="0" hidden="1">septiembre!$A$12:$T$366</definedName>
    <definedName name="_xlnm._FilterDatabase" localSheetId="1" hidden="1">'septiembre (2)'!$A$12:$G$366</definedName>
    <definedName name="_xlnm.Print_Titles" localSheetId="0">septiembre!$1:$14</definedName>
    <definedName name="_xlnm.Print_Titles" localSheetId="1">'septiembre (2)'!$1:$14</definedName>
  </definedNames>
  <calcPr calcId="144525"/>
</workbook>
</file>

<file path=xl/calcChain.xml><?xml version="1.0" encoding="utf-8"?>
<calcChain xmlns="http://schemas.openxmlformats.org/spreadsheetml/2006/main">
  <c r="G294" i="9" l="1"/>
  <c r="L361" i="2"/>
  <c r="J361" i="2" l="1"/>
  <c r="K361" i="2"/>
  <c r="M361" i="2"/>
  <c r="N361" i="2"/>
  <c r="R361" i="2" l="1"/>
  <c r="P361" i="2"/>
  <c r="Q361" i="2"/>
  <c r="S361" i="2" s="1"/>
  <c r="J336" i="2"/>
  <c r="J337" i="2"/>
  <c r="K336" i="2"/>
  <c r="K337" i="2"/>
  <c r="L336" i="2"/>
  <c r="L337" i="2"/>
  <c r="M336" i="2"/>
  <c r="M337" i="2"/>
  <c r="N336" i="2"/>
  <c r="N337" i="2"/>
  <c r="Q336" i="2"/>
  <c r="S336" i="2" s="1"/>
  <c r="J125" i="2"/>
  <c r="K125" i="2"/>
  <c r="M125" i="2"/>
  <c r="N125" i="2"/>
  <c r="N259" i="2"/>
  <c r="N261" i="2"/>
  <c r="N141" i="2"/>
  <c r="N257" i="2"/>
  <c r="N262" i="2"/>
  <c r="N258" i="2"/>
  <c r="N263" i="2"/>
  <c r="N260" i="2"/>
  <c r="N264" i="2"/>
  <c r="M259" i="2"/>
  <c r="M261" i="2"/>
  <c r="M141" i="2"/>
  <c r="M257" i="2"/>
  <c r="M262" i="2"/>
  <c r="M258" i="2"/>
  <c r="M263" i="2"/>
  <c r="M260" i="2"/>
  <c r="M264" i="2"/>
  <c r="L259" i="2"/>
  <c r="L261" i="2"/>
  <c r="L141" i="2"/>
  <c r="L257" i="2"/>
  <c r="L262" i="2"/>
  <c r="L258" i="2"/>
  <c r="L263" i="2"/>
  <c r="L264" i="2"/>
  <c r="K264" i="2"/>
  <c r="K259" i="2"/>
  <c r="K261" i="2"/>
  <c r="K141" i="2"/>
  <c r="K257" i="2"/>
  <c r="K262" i="2"/>
  <c r="K258" i="2"/>
  <c r="K263" i="2"/>
  <c r="K260" i="2"/>
  <c r="J259" i="2"/>
  <c r="J261" i="2"/>
  <c r="J141" i="2"/>
  <c r="J257" i="2"/>
  <c r="J262" i="2"/>
  <c r="J258" i="2"/>
  <c r="J263" i="2"/>
  <c r="J260" i="2"/>
  <c r="J264" i="2"/>
  <c r="P336" i="2"/>
  <c r="L335" i="2"/>
  <c r="M335" i="2"/>
  <c r="Q337" i="2" l="1"/>
  <c r="S337" i="2" s="1"/>
  <c r="R125" i="2"/>
  <c r="R337" i="2"/>
  <c r="P337" i="2"/>
  <c r="P125" i="2"/>
  <c r="R336" i="2"/>
  <c r="Q125" i="2"/>
  <c r="S125" i="2" s="1"/>
  <c r="R264" i="2" l="1"/>
  <c r="R260" i="2"/>
  <c r="R263" i="2"/>
  <c r="Q263" i="2"/>
  <c r="S263" i="2" s="1"/>
  <c r="R258" i="2"/>
  <c r="Q258" i="2"/>
  <c r="S258" i="2" s="1"/>
  <c r="R262" i="2"/>
  <c r="R257" i="2"/>
  <c r="R141" i="2"/>
  <c r="Q141" i="2"/>
  <c r="S141" i="2" s="1"/>
  <c r="Q259" i="2"/>
  <c r="S259" i="2" s="1"/>
  <c r="R261" i="2"/>
  <c r="P264" i="2" l="1"/>
  <c r="Q264" i="2"/>
  <c r="S264" i="2" s="1"/>
  <c r="P257" i="2"/>
  <c r="P260" i="2"/>
  <c r="P263" i="2"/>
  <c r="Q260" i="2"/>
  <c r="S260" i="2" s="1"/>
  <c r="P262" i="2"/>
  <c r="Q262" i="2"/>
  <c r="S262" i="2" s="1"/>
  <c r="P258" i="2"/>
  <c r="P141" i="2"/>
  <c r="Q257" i="2"/>
  <c r="S257" i="2" s="1"/>
  <c r="Q261" i="2"/>
  <c r="S261" i="2" s="1"/>
  <c r="R259" i="2"/>
  <c r="P259" i="2"/>
  <c r="P261" i="2"/>
  <c r="G294" i="2" l="1"/>
  <c r="J27" i="2"/>
  <c r="K27" i="2"/>
  <c r="M27" i="2"/>
  <c r="N27" i="2"/>
  <c r="Q27" i="2"/>
  <c r="J28" i="2"/>
  <c r="K28" i="2"/>
  <c r="L28" i="2"/>
  <c r="M28" i="2"/>
  <c r="N28" i="2"/>
  <c r="J29" i="2"/>
  <c r="K29" i="2"/>
  <c r="L29" i="2"/>
  <c r="M29" i="2"/>
  <c r="N29" i="2"/>
  <c r="J30" i="2"/>
  <c r="K30" i="2"/>
  <c r="L30" i="2"/>
  <c r="M30" i="2"/>
  <c r="N30" i="2"/>
  <c r="J31" i="2"/>
  <c r="K31" i="2"/>
  <c r="M31" i="2"/>
  <c r="N31" i="2"/>
  <c r="J32" i="2"/>
  <c r="K32" i="2"/>
  <c r="L32" i="2"/>
  <c r="M32" i="2"/>
  <c r="N32" i="2"/>
  <c r="J33" i="2"/>
  <c r="K33" i="2"/>
  <c r="L33" i="2"/>
  <c r="M33" i="2"/>
  <c r="N33" i="2"/>
  <c r="J34" i="2"/>
  <c r="K34" i="2"/>
  <c r="M34" i="2"/>
  <c r="N34" i="2"/>
  <c r="J35" i="2"/>
  <c r="K35" i="2"/>
  <c r="L35" i="2"/>
  <c r="M35" i="2"/>
  <c r="N35" i="2"/>
  <c r="J36" i="2"/>
  <c r="K36" i="2"/>
  <c r="L36" i="2"/>
  <c r="M36" i="2"/>
  <c r="N36" i="2"/>
  <c r="J37" i="2"/>
  <c r="K37" i="2"/>
  <c r="L37" i="2"/>
  <c r="M37" i="2"/>
  <c r="N37" i="2"/>
  <c r="J38" i="2"/>
  <c r="K38" i="2"/>
  <c r="M38" i="2"/>
  <c r="N38" i="2"/>
  <c r="Q38" i="2"/>
  <c r="J39" i="2"/>
  <c r="K39" i="2"/>
  <c r="L39" i="2"/>
  <c r="M39" i="2"/>
  <c r="N39" i="2"/>
  <c r="J40" i="2"/>
  <c r="K40" i="2"/>
  <c r="M40" i="2"/>
  <c r="N40" i="2"/>
  <c r="J41" i="2"/>
  <c r="K41" i="2"/>
  <c r="L41" i="2"/>
  <c r="M41" i="2"/>
  <c r="N41" i="2"/>
  <c r="J42" i="2"/>
  <c r="K42" i="2"/>
  <c r="L42" i="2"/>
  <c r="M42" i="2"/>
  <c r="N42" i="2"/>
  <c r="J43" i="2"/>
  <c r="K43" i="2"/>
  <c r="L43" i="2"/>
  <c r="M43" i="2"/>
  <c r="N43" i="2"/>
  <c r="J44" i="2"/>
  <c r="K44" i="2"/>
  <c r="M44" i="2"/>
  <c r="Q44" i="2" s="1"/>
  <c r="N44" i="2"/>
  <c r="J45" i="2"/>
  <c r="K45" i="2"/>
  <c r="L45" i="2"/>
  <c r="M45" i="2"/>
  <c r="N45" i="2"/>
  <c r="J46" i="2"/>
  <c r="K46" i="2"/>
  <c r="L46" i="2"/>
  <c r="M46" i="2"/>
  <c r="N46" i="2"/>
  <c r="J47" i="2"/>
  <c r="K47" i="2"/>
  <c r="L47" i="2"/>
  <c r="M47" i="2"/>
  <c r="N47" i="2"/>
  <c r="J48" i="2"/>
  <c r="K48" i="2"/>
  <c r="L48" i="2"/>
  <c r="M48" i="2"/>
  <c r="N48" i="2"/>
  <c r="J49" i="2"/>
  <c r="K49" i="2"/>
  <c r="L49" i="2"/>
  <c r="M49" i="2"/>
  <c r="N49" i="2"/>
  <c r="J50" i="2"/>
  <c r="K50" i="2"/>
  <c r="L50" i="2"/>
  <c r="M50" i="2"/>
  <c r="N50" i="2"/>
  <c r="J51" i="2"/>
  <c r="K51" i="2"/>
  <c r="L51" i="2"/>
  <c r="M51" i="2"/>
  <c r="N51" i="2"/>
  <c r="J52" i="2"/>
  <c r="K52" i="2"/>
  <c r="M52" i="2"/>
  <c r="N52" i="2"/>
  <c r="Q50" i="2" l="1"/>
  <c r="Q48" i="2"/>
  <c r="Q46" i="2"/>
  <c r="P39" i="2"/>
  <c r="Q37" i="2"/>
  <c r="Q35" i="2"/>
  <c r="Q32" i="2"/>
  <c r="P51" i="2"/>
  <c r="P49" i="2"/>
  <c r="P47" i="2"/>
  <c r="P45" i="2"/>
  <c r="Q43" i="2"/>
  <c r="Q41" i="2"/>
  <c r="P33" i="2"/>
  <c r="P31" i="2"/>
  <c r="P30" i="2"/>
  <c r="P28" i="2"/>
  <c r="P52" i="2"/>
  <c r="Q51" i="2"/>
  <c r="Q49" i="2"/>
  <c r="Q47" i="2"/>
  <c r="Q45" i="2"/>
  <c r="P42" i="2"/>
  <c r="P40" i="2"/>
  <c r="Q39" i="2"/>
  <c r="P36" i="2"/>
  <c r="P34" i="2"/>
  <c r="Q33" i="2"/>
  <c r="Q29" i="2"/>
  <c r="Q52" i="2"/>
  <c r="P50" i="2"/>
  <c r="P48" i="2"/>
  <c r="P46" i="2"/>
  <c r="P44" i="2"/>
  <c r="Q42" i="2"/>
  <c r="Q40" i="2"/>
  <c r="P38" i="2"/>
  <c r="Q36" i="2"/>
  <c r="Q34" i="2"/>
  <c r="P32" i="2"/>
  <c r="Q30" i="2"/>
  <c r="Q28" i="2"/>
  <c r="P43" i="2"/>
  <c r="P41" i="2"/>
  <c r="P37" i="2"/>
  <c r="P35" i="2"/>
  <c r="Q31" i="2"/>
  <c r="P29" i="2"/>
  <c r="P27" i="2"/>
  <c r="J256" i="2" l="1"/>
  <c r="K256" i="2"/>
  <c r="L256" i="2"/>
  <c r="M256" i="2"/>
  <c r="N256" i="2"/>
  <c r="J255" i="2"/>
  <c r="K255" i="2"/>
  <c r="L255" i="2"/>
  <c r="M255" i="2"/>
  <c r="N255" i="2"/>
  <c r="J237" i="2"/>
  <c r="K237" i="2"/>
  <c r="L237" i="2"/>
  <c r="M237" i="2"/>
  <c r="N237" i="2"/>
  <c r="R237" i="2" l="1"/>
  <c r="Q237" i="2"/>
  <c r="S237" i="2" s="1"/>
  <c r="Q256" i="2"/>
  <c r="S256" i="2" s="1"/>
  <c r="R255" i="2"/>
  <c r="Q255" i="2"/>
  <c r="S255" i="2" s="1"/>
  <c r="R256" i="2"/>
  <c r="P256" i="2"/>
  <c r="P255" i="2"/>
  <c r="P237" i="2"/>
  <c r="N338" i="2" l="1"/>
  <c r="K363" i="2" l="1"/>
  <c r="K362" i="2"/>
  <c r="K338" i="2"/>
  <c r="M244" i="2"/>
  <c r="N244" i="2"/>
  <c r="M128" i="2"/>
  <c r="N128" i="2"/>
  <c r="M320" i="2"/>
  <c r="N320" i="2"/>
  <c r="M127" i="2"/>
  <c r="N127" i="2"/>
  <c r="M215" i="2"/>
  <c r="N215" i="2"/>
  <c r="M129" i="2"/>
  <c r="N129" i="2"/>
  <c r="M144" i="2"/>
  <c r="N144" i="2"/>
  <c r="M148" i="2"/>
  <c r="N148" i="2"/>
  <c r="M106" i="2"/>
  <c r="N106" i="2"/>
  <c r="M26" i="2"/>
  <c r="N26" i="2"/>
  <c r="M63" i="2"/>
  <c r="N63" i="2"/>
  <c r="M180" i="2"/>
  <c r="N180" i="2"/>
  <c r="M165" i="2"/>
  <c r="N165" i="2"/>
  <c r="M22" i="2"/>
  <c r="N22" i="2"/>
  <c r="M117" i="2"/>
  <c r="N117" i="2"/>
  <c r="M162" i="2"/>
  <c r="N162" i="2"/>
  <c r="M61" i="2"/>
  <c r="N61" i="2"/>
  <c r="M109" i="2"/>
  <c r="N109" i="2"/>
  <c r="M251" i="2"/>
  <c r="M254" i="2"/>
  <c r="M104" i="2"/>
  <c r="N104" i="2"/>
  <c r="M346" i="2"/>
  <c r="N346" i="2"/>
  <c r="M53" i="2"/>
  <c r="N53" i="2"/>
  <c r="M105" i="2"/>
  <c r="N105" i="2"/>
  <c r="M362" i="2"/>
  <c r="N362" i="2"/>
  <c r="M182" i="2"/>
  <c r="N182" i="2"/>
  <c r="M253" i="2"/>
  <c r="M126" i="2"/>
  <c r="N126" i="2"/>
  <c r="M226" i="2"/>
  <c r="N226" i="2"/>
  <c r="M333" i="2"/>
  <c r="N333" i="2"/>
  <c r="M85" i="2"/>
  <c r="N85" i="2"/>
  <c r="M108" i="2"/>
  <c r="N108" i="2"/>
  <c r="M185" i="2"/>
  <c r="N185" i="2"/>
  <c r="M247" i="2"/>
  <c r="M360" i="2"/>
  <c r="N360" i="2"/>
  <c r="M116" i="2"/>
  <c r="N116" i="2"/>
  <c r="M134" i="2"/>
  <c r="N134" i="2"/>
  <c r="M147" i="2"/>
  <c r="N147" i="2"/>
  <c r="M202" i="2"/>
  <c r="N202" i="2"/>
  <c r="M318" i="2"/>
  <c r="N318" i="2"/>
  <c r="M230" i="2"/>
  <c r="N230" i="2"/>
  <c r="M222" i="2"/>
  <c r="N222" i="2"/>
  <c r="M327" i="2"/>
  <c r="N327" i="2"/>
  <c r="M88" i="2"/>
  <c r="N88" i="2"/>
  <c r="M168" i="2"/>
  <c r="N168" i="2"/>
  <c r="M221" i="2"/>
  <c r="N221" i="2"/>
  <c r="M322" i="2"/>
  <c r="N322" i="2"/>
  <c r="M149" i="2"/>
  <c r="N149" i="2"/>
  <c r="M305" i="2"/>
  <c r="N305" i="2"/>
  <c r="M166" i="2"/>
  <c r="N166" i="2"/>
  <c r="M234" i="2"/>
  <c r="N234" i="2"/>
  <c r="M329" i="2"/>
  <c r="N329" i="2"/>
  <c r="M81" i="2"/>
  <c r="N81" i="2"/>
  <c r="M72" i="2"/>
  <c r="N72" i="2"/>
  <c r="M120" i="2"/>
  <c r="N120" i="2"/>
  <c r="M90" i="2"/>
  <c r="N90" i="2"/>
  <c r="M238" i="2"/>
  <c r="N238" i="2"/>
  <c r="M249" i="2"/>
  <c r="M164" i="2"/>
  <c r="N164" i="2"/>
  <c r="M204" i="2"/>
  <c r="N204" i="2"/>
  <c r="M216" i="2"/>
  <c r="N216" i="2"/>
  <c r="M224" i="2"/>
  <c r="N224" i="2"/>
  <c r="M130" i="2"/>
  <c r="N130" i="2"/>
  <c r="M138" i="2"/>
  <c r="N138" i="2"/>
  <c r="M139" i="2"/>
  <c r="N139" i="2"/>
  <c r="M163" i="2"/>
  <c r="N163" i="2"/>
  <c r="M167" i="2"/>
  <c r="N167" i="2"/>
  <c r="M235" i="2"/>
  <c r="N235" i="2"/>
  <c r="M225" i="2"/>
  <c r="N225" i="2"/>
  <c r="M100" i="2"/>
  <c r="N100" i="2"/>
  <c r="M140" i="2"/>
  <c r="N140" i="2"/>
  <c r="M150" i="2"/>
  <c r="N150" i="2"/>
  <c r="M223" i="2"/>
  <c r="N223" i="2"/>
  <c r="M321" i="2"/>
  <c r="N321" i="2"/>
  <c r="M328" i="2"/>
  <c r="N328" i="2"/>
  <c r="M84" i="2"/>
  <c r="N84" i="2"/>
  <c r="M220" i="2"/>
  <c r="N220" i="2"/>
  <c r="M299" i="2"/>
  <c r="N299" i="2"/>
  <c r="M132" i="2"/>
  <c r="N132" i="2"/>
  <c r="M205" i="2"/>
  <c r="N205" i="2"/>
  <c r="M169" i="2"/>
  <c r="N169" i="2"/>
  <c r="M353" i="2"/>
  <c r="N353" i="2"/>
  <c r="M123" i="2"/>
  <c r="N123" i="2"/>
  <c r="M184" i="2"/>
  <c r="N184" i="2"/>
  <c r="M143" i="2"/>
  <c r="N143" i="2"/>
  <c r="M86" i="2"/>
  <c r="N86" i="2"/>
  <c r="M137" i="2"/>
  <c r="N137" i="2"/>
  <c r="M296" i="2"/>
  <c r="N296" i="2"/>
  <c r="M16" i="2"/>
  <c r="N16" i="2"/>
  <c r="M112" i="2"/>
  <c r="N112" i="2"/>
  <c r="M114" i="2"/>
  <c r="N114" i="2"/>
  <c r="M135" i="2"/>
  <c r="N135" i="2"/>
  <c r="M136" i="2"/>
  <c r="N136" i="2"/>
  <c r="M142" i="2"/>
  <c r="N142" i="2"/>
  <c r="M227" i="2"/>
  <c r="N227" i="2"/>
  <c r="M315" i="2"/>
  <c r="N315" i="2"/>
  <c r="M317" i="2"/>
  <c r="N317" i="2"/>
  <c r="M174" i="2"/>
  <c r="N174" i="2"/>
  <c r="M178" i="2"/>
  <c r="N178" i="2"/>
  <c r="M188" i="2"/>
  <c r="N188" i="2"/>
  <c r="M217" i="2"/>
  <c r="N217" i="2"/>
  <c r="M248" i="2"/>
  <c r="M250" i="2"/>
  <c r="M269" i="2"/>
  <c r="N269" i="2"/>
  <c r="M292" i="2"/>
  <c r="N292" i="2"/>
  <c r="M279" i="2"/>
  <c r="N279" i="2"/>
  <c r="M324" i="2"/>
  <c r="N324" i="2"/>
  <c r="M68" i="2"/>
  <c r="N68" i="2"/>
  <c r="M76" i="2"/>
  <c r="N76" i="2"/>
  <c r="M252" i="2"/>
  <c r="M198" i="2"/>
  <c r="N198" i="2"/>
  <c r="M181" i="2"/>
  <c r="N181" i="2"/>
  <c r="M233" i="2"/>
  <c r="N233" i="2"/>
  <c r="M355" i="2"/>
  <c r="N355" i="2"/>
  <c r="M133" i="2"/>
  <c r="N133" i="2"/>
  <c r="M301" i="2"/>
  <c r="N301" i="2"/>
  <c r="M316" i="2"/>
  <c r="N316" i="2"/>
  <c r="M25" i="2"/>
  <c r="N25" i="2"/>
  <c r="M54" i="2"/>
  <c r="N54" i="2"/>
  <c r="M21" i="2"/>
  <c r="N21" i="2"/>
  <c r="M55" i="2"/>
  <c r="N55" i="2"/>
  <c r="M298" i="2"/>
  <c r="N298" i="2"/>
  <c r="M71" i="2"/>
  <c r="N71" i="2"/>
  <c r="M175" i="2"/>
  <c r="N175" i="2"/>
  <c r="M236" i="2"/>
  <c r="N236" i="2"/>
  <c r="M242" i="2"/>
  <c r="N242" i="2"/>
  <c r="M308" i="2"/>
  <c r="N308" i="2"/>
  <c r="M312" i="2"/>
  <c r="N312" i="2"/>
  <c r="M314" i="2"/>
  <c r="N314" i="2"/>
  <c r="M330" i="2"/>
  <c r="N330" i="2"/>
  <c r="M331" i="2"/>
  <c r="N331" i="2"/>
  <c r="M332" i="2"/>
  <c r="N332" i="2"/>
  <c r="M345" i="2"/>
  <c r="N345" i="2"/>
  <c r="M352" i="2"/>
  <c r="N352" i="2"/>
  <c r="M92" i="2"/>
  <c r="N92" i="2"/>
  <c r="M177" i="2"/>
  <c r="N177" i="2"/>
  <c r="M278" i="2"/>
  <c r="N278" i="2"/>
  <c r="M64" i="2"/>
  <c r="N64" i="2"/>
  <c r="M94" i="2"/>
  <c r="N94" i="2"/>
  <c r="M95" i="2"/>
  <c r="N95" i="2"/>
  <c r="M122" i="2"/>
  <c r="N122" i="2"/>
  <c r="M206" i="2"/>
  <c r="N206" i="2"/>
  <c r="M146" i="2"/>
  <c r="N146" i="2"/>
  <c r="M187" i="2"/>
  <c r="N187" i="2"/>
  <c r="M207" i="2"/>
  <c r="N207" i="2"/>
  <c r="M210" i="2"/>
  <c r="N210" i="2"/>
  <c r="M173" i="2"/>
  <c r="N173" i="2"/>
  <c r="M89" i="2"/>
  <c r="N89" i="2"/>
  <c r="M284" i="2"/>
  <c r="N284" i="2"/>
  <c r="M20" i="2"/>
  <c r="N20" i="2"/>
  <c r="M103" i="2"/>
  <c r="N103" i="2"/>
  <c r="M274" i="2"/>
  <c r="N274" i="2"/>
  <c r="M286" i="2"/>
  <c r="N286" i="2"/>
  <c r="M66" i="2"/>
  <c r="N66" i="2"/>
  <c r="M110" i="2"/>
  <c r="N110" i="2"/>
  <c r="M145" i="2"/>
  <c r="N145" i="2"/>
  <c r="M179" i="2"/>
  <c r="N179" i="2"/>
  <c r="M211" i="2"/>
  <c r="N211" i="2"/>
  <c r="M243" i="2"/>
  <c r="N243" i="2"/>
  <c r="M325" i="2"/>
  <c r="N325" i="2"/>
  <c r="M334" i="2"/>
  <c r="N334" i="2"/>
  <c r="M294" i="2"/>
  <c r="N294" i="2"/>
  <c r="M271" i="2"/>
  <c r="N271" i="2"/>
  <c r="M309" i="2"/>
  <c r="N309" i="2"/>
  <c r="M273" i="2"/>
  <c r="N273" i="2"/>
  <c r="M91" i="2"/>
  <c r="N91" i="2"/>
  <c r="M287" i="2"/>
  <c r="N287" i="2"/>
  <c r="M60" i="2"/>
  <c r="N60" i="2"/>
  <c r="M151" i="2"/>
  <c r="N151" i="2"/>
  <c r="M193" i="2"/>
  <c r="N193" i="2"/>
  <c r="M288" i="2"/>
  <c r="N288" i="2"/>
  <c r="M290" i="2"/>
  <c r="N290" i="2"/>
  <c r="M293" i="2"/>
  <c r="N293" i="2"/>
  <c r="M19" i="2"/>
  <c r="N19" i="2"/>
  <c r="M272" i="2"/>
  <c r="N272" i="2"/>
  <c r="M276" i="2"/>
  <c r="N276" i="2"/>
  <c r="M297" i="2"/>
  <c r="N297" i="2"/>
  <c r="M304" i="2"/>
  <c r="N304" i="2"/>
  <c r="M311" i="2"/>
  <c r="N311" i="2"/>
  <c r="M265" i="2"/>
  <c r="N265" i="2"/>
  <c r="M197" i="2"/>
  <c r="N197" i="2"/>
  <c r="M267" i="2"/>
  <c r="N267" i="2"/>
  <c r="M323" i="2"/>
  <c r="N323" i="2"/>
  <c r="M97" i="2"/>
  <c r="N97" i="2"/>
  <c r="M118" i="2"/>
  <c r="N118" i="2"/>
  <c r="M199" i="2"/>
  <c r="N199" i="2"/>
  <c r="M239" i="2"/>
  <c r="N239" i="2"/>
  <c r="M241" i="2"/>
  <c r="N241" i="2"/>
  <c r="M313" i="2"/>
  <c r="N313" i="2"/>
  <c r="M186" i="2"/>
  <c r="N186" i="2"/>
  <c r="M283" i="2"/>
  <c r="N283" i="2"/>
  <c r="M295" i="2"/>
  <c r="N295" i="2"/>
  <c r="N335" i="2"/>
  <c r="M65" i="2"/>
  <c r="N65" i="2"/>
  <c r="M73" i="2"/>
  <c r="N73" i="2"/>
  <c r="M280" i="2"/>
  <c r="N280" i="2"/>
  <c r="M172" i="2"/>
  <c r="N172" i="2"/>
  <c r="M170" i="2"/>
  <c r="N170" i="2"/>
  <c r="M59" i="2"/>
  <c r="N59" i="2"/>
  <c r="M213" i="2"/>
  <c r="N213" i="2"/>
  <c r="M23" i="2"/>
  <c r="N23" i="2"/>
  <c r="M115" i="2"/>
  <c r="N115" i="2"/>
  <c r="M363" i="2"/>
  <c r="N363" i="2"/>
  <c r="M229" i="2"/>
  <c r="N229" i="2"/>
  <c r="M289" i="2"/>
  <c r="N289" i="2"/>
  <c r="M209" i="2"/>
  <c r="N209" i="2"/>
  <c r="M268" i="2"/>
  <c r="N268" i="2"/>
  <c r="M67" i="2"/>
  <c r="N67" i="2"/>
  <c r="M270" i="2"/>
  <c r="N270" i="2"/>
  <c r="M275" i="2"/>
  <c r="N275" i="2"/>
  <c r="M306" i="2"/>
  <c r="N306" i="2"/>
  <c r="M245" i="2"/>
  <c r="N245" i="2"/>
  <c r="M307" i="2"/>
  <c r="N307" i="2"/>
  <c r="M69" i="2"/>
  <c r="N69" i="2"/>
  <c r="M79" i="2"/>
  <c r="N79" i="2"/>
  <c r="M111" i="2"/>
  <c r="N111" i="2"/>
  <c r="M303" i="2"/>
  <c r="N303" i="2"/>
  <c r="M338" i="2"/>
  <c r="M342" i="2"/>
  <c r="N342" i="2"/>
  <c r="M302" i="2"/>
  <c r="N302" i="2"/>
  <c r="M218" i="2"/>
  <c r="N218" i="2"/>
  <c r="M119" i="2"/>
  <c r="N119" i="2"/>
  <c r="M356" i="2"/>
  <c r="N356" i="2"/>
  <c r="M326" i="2"/>
  <c r="N326" i="2"/>
  <c r="M77" i="2"/>
  <c r="N77" i="2"/>
  <c r="M93" i="2"/>
  <c r="N93" i="2"/>
  <c r="M310" i="2"/>
  <c r="N310" i="2"/>
  <c r="M196" i="2"/>
  <c r="N196" i="2"/>
  <c r="M200" i="2"/>
  <c r="N200" i="2"/>
  <c r="M208" i="2"/>
  <c r="N208" i="2"/>
  <c r="M351" i="2"/>
  <c r="N351" i="2"/>
  <c r="M354" i="2"/>
  <c r="N354" i="2"/>
  <c r="M74" i="2"/>
  <c r="N74" i="2"/>
  <c r="M124" i="2"/>
  <c r="N124" i="2"/>
  <c r="M232" i="2"/>
  <c r="N232" i="2"/>
  <c r="M107" i="2"/>
  <c r="N107" i="2"/>
  <c r="M281" i="2"/>
  <c r="N281" i="2"/>
  <c r="M99" i="2"/>
  <c r="N99" i="2"/>
  <c r="M201" i="2"/>
  <c r="N201" i="2"/>
  <c r="M87" i="2"/>
  <c r="N87" i="2"/>
  <c r="M18" i="2"/>
  <c r="N18" i="2"/>
  <c r="M340" i="2"/>
  <c r="N340" i="2"/>
  <c r="M350" i="2"/>
  <c r="N350" i="2"/>
  <c r="M341" i="2"/>
  <c r="N341" i="2"/>
  <c r="M62" i="2"/>
  <c r="N62" i="2"/>
  <c r="M183" i="2"/>
  <c r="N183" i="2"/>
  <c r="M246" i="2"/>
  <c r="M75" i="2"/>
  <c r="N75" i="2"/>
  <c r="M113" i="2"/>
  <c r="N113" i="2"/>
  <c r="M348" i="2"/>
  <c r="N348" i="2"/>
  <c r="M231" i="2"/>
  <c r="N231" i="2"/>
  <c r="M349" i="2"/>
  <c r="N349" i="2"/>
  <c r="M171" i="2"/>
  <c r="N171" i="2"/>
  <c r="M24" i="2"/>
  <c r="N24" i="2"/>
  <c r="M214" i="2"/>
  <c r="N214" i="2"/>
  <c r="M195" i="2"/>
  <c r="N195" i="2"/>
  <c r="M266" i="2"/>
  <c r="N266" i="2"/>
  <c r="M56" i="2"/>
  <c r="N56" i="2"/>
  <c r="M219" i="2"/>
  <c r="N219" i="2"/>
  <c r="M343" i="2"/>
  <c r="N343" i="2"/>
  <c r="M131" i="2"/>
  <c r="N131" i="2"/>
  <c r="M277" i="2"/>
  <c r="N277" i="2"/>
  <c r="M282" i="2"/>
  <c r="N282" i="2"/>
  <c r="M339" i="2"/>
  <c r="N339" i="2"/>
  <c r="M101" i="2"/>
  <c r="N101" i="2"/>
  <c r="M176" i="2"/>
  <c r="N176" i="2"/>
  <c r="M291" i="2"/>
  <c r="N291" i="2"/>
  <c r="M98" i="2"/>
  <c r="N98" i="2"/>
  <c r="M319" i="2"/>
  <c r="N319" i="2"/>
  <c r="M57" i="2"/>
  <c r="N57" i="2"/>
  <c r="M58" i="2"/>
  <c r="N58" i="2"/>
  <c r="M285" i="2"/>
  <c r="N285" i="2"/>
  <c r="M347" i="2"/>
  <c r="N347" i="2"/>
  <c r="M228" i="2"/>
  <c r="N228" i="2"/>
  <c r="M83" i="2"/>
  <c r="N83" i="2"/>
  <c r="M15" i="2"/>
  <c r="N15" i="2"/>
  <c r="M96" i="2"/>
  <c r="N96" i="2"/>
  <c r="M121" i="2"/>
  <c r="N121" i="2"/>
  <c r="M82" i="2"/>
  <c r="N82" i="2"/>
  <c r="M240" i="2"/>
  <c r="N240" i="2"/>
  <c r="M344" i="2"/>
  <c r="N344" i="2"/>
  <c r="M154" i="2"/>
  <c r="N154" i="2"/>
  <c r="M194" i="2"/>
  <c r="N194" i="2"/>
  <c r="M212" i="2"/>
  <c r="N212" i="2"/>
  <c r="M80" i="2"/>
  <c r="N80" i="2"/>
  <c r="M192" i="2"/>
  <c r="N192" i="2"/>
  <c r="M17" i="2"/>
  <c r="N17" i="2"/>
  <c r="M159" i="2"/>
  <c r="N159" i="2"/>
  <c r="M358" i="2"/>
  <c r="N358" i="2"/>
  <c r="M160" i="2"/>
  <c r="N160" i="2"/>
  <c r="M157" i="2"/>
  <c r="N157" i="2"/>
  <c r="M203" i="2"/>
  <c r="N203" i="2"/>
  <c r="M155" i="2"/>
  <c r="N155" i="2"/>
  <c r="L244" i="2"/>
  <c r="L128" i="2"/>
  <c r="L320" i="2"/>
  <c r="L127" i="2"/>
  <c r="L215" i="2"/>
  <c r="L129" i="2"/>
  <c r="L144" i="2"/>
  <c r="L148" i="2"/>
  <c r="L106" i="2"/>
  <c r="L26" i="2"/>
  <c r="L63" i="2"/>
  <c r="L180" i="2"/>
  <c r="L165" i="2"/>
  <c r="L22" i="2"/>
  <c r="L117" i="2"/>
  <c r="L162" i="2"/>
  <c r="L61" i="2"/>
  <c r="L109" i="2"/>
  <c r="L251" i="2"/>
  <c r="L254" i="2"/>
  <c r="L104" i="2"/>
  <c r="L346" i="2"/>
  <c r="L53" i="2"/>
  <c r="L105" i="2"/>
  <c r="L362" i="2"/>
  <c r="L182" i="2"/>
  <c r="L253" i="2"/>
  <c r="L126" i="2"/>
  <c r="L226" i="2"/>
  <c r="L333" i="2"/>
  <c r="L85" i="2"/>
  <c r="L108" i="2"/>
  <c r="L185" i="2"/>
  <c r="L247" i="2"/>
  <c r="L360" i="2"/>
  <c r="L116" i="2"/>
  <c r="L134" i="2"/>
  <c r="L147" i="2"/>
  <c r="L202" i="2"/>
  <c r="L318" i="2"/>
  <c r="L230" i="2"/>
  <c r="L222" i="2"/>
  <c r="L327" i="2"/>
  <c r="L88" i="2"/>
  <c r="L168" i="2"/>
  <c r="L221" i="2"/>
  <c r="L322" i="2"/>
  <c r="L149" i="2"/>
  <c r="L305" i="2"/>
  <c r="L166" i="2"/>
  <c r="L234" i="2"/>
  <c r="L329" i="2"/>
  <c r="L81" i="2"/>
  <c r="L72" i="2"/>
  <c r="L120" i="2"/>
  <c r="L90" i="2"/>
  <c r="L238" i="2"/>
  <c r="L249" i="2"/>
  <c r="L164" i="2"/>
  <c r="L204" i="2"/>
  <c r="L216" i="2"/>
  <c r="L224" i="2"/>
  <c r="L130" i="2"/>
  <c r="L138" i="2"/>
  <c r="L139" i="2"/>
  <c r="L163" i="2"/>
  <c r="L167" i="2"/>
  <c r="L235" i="2"/>
  <c r="L225" i="2"/>
  <c r="L100" i="2"/>
  <c r="L140" i="2"/>
  <c r="L150" i="2"/>
  <c r="L223" i="2"/>
  <c r="L321" i="2"/>
  <c r="L328" i="2"/>
  <c r="L84" i="2"/>
  <c r="L220" i="2"/>
  <c r="L299" i="2"/>
  <c r="L132" i="2"/>
  <c r="L205" i="2"/>
  <c r="L169" i="2"/>
  <c r="L123" i="2"/>
  <c r="L184" i="2"/>
  <c r="L143" i="2"/>
  <c r="L86" i="2"/>
  <c r="L137" i="2"/>
  <c r="L296" i="2"/>
  <c r="L16" i="2"/>
  <c r="L112" i="2"/>
  <c r="L114" i="2"/>
  <c r="L135" i="2"/>
  <c r="L136" i="2"/>
  <c r="L142" i="2"/>
  <c r="L227" i="2"/>
  <c r="L315" i="2"/>
  <c r="L317" i="2"/>
  <c r="L174" i="2"/>
  <c r="L178" i="2"/>
  <c r="L188" i="2"/>
  <c r="L217" i="2"/>
  <c r="L248" i="2"/>
  <c r="L250" i="2"/>
  <c r="L269" i="2"/>
  <c r="L292" i="2"/>
  <c r="L279" i="2"/>
  <c r="L324" i="2"/>
  <c r="L68" i="2"/>
  <c r="L76" i="2"/>
  <c r="L252" i="2"/>
  <c r="L198" i="2"/>
  <c r="L181" i="2"/>
  <c r="L233" i="2"/>
  <c r="L355" i="2"/>
  <c r="L133" i="2"/>
  <c r="L301" i="2"/>
  <c r="L316" i="2"/>
  <c r="L25" i="2"/>
  <c r="L54" i="2"/>
  <c r="L21" i="2"/>
  <c r="L55" i="2"/>
  <c r="L298" i="2"/>
  <c r="L71" i="2"/>
  <c r="L175" i="2"/>
  <c r="L236" i="2"/>
  <c r="L242" i="2"/>
  <c r="L308" i="2"/>
  <c r="L312" i="2"/>
  <c r="L314" i="2"/>
  <c r="L330" i="2"/>
  <c r="L331" i="2"/>
  <c r="L332" i="2"/>
  <c r="L345" i="2"/>
  <c r="L92" i="2"/>
  <c r="L177" i="2"/>
  <c r="L278" i="2"/>
  <c r="L64" i="2"/>
  <c r="L94" i="2"/>
  <c r="L95" i="2"/>
  <c r="L122" i="2"/>
  <c r="L206" i="2"/>
  <c r="L146" i="2"/>
  <c r="L187" i="2"/>
  <c r="L207" i="2"/>
  <c r="L210" i="2"/>
  <c r="L173" i="2"/>
  <c r="L89" i="2"/>
  <c r="L284" i="2"/>
  <c r="L20" i="2"/>
  <c r="L103" i="2"/>
  <c r="L274" i="2"/>
  <c r="L286" i="2"/>
  <c r="L66" i="2"/>
  <c r="L110" i="2"/>
  <c r="L145" i="2"/>
  <c r="L179" i="2"/>
  <c r="L211" i="2"/>
  <c r="L243" i="2"/>
  <c r="L325" i="2"/>
  <c r="L334" i="2"/>
  <c r="L294" i="2"/>
  <c r="L271" i="2"/>
  <c r="L309" i="2"/>
  <c r="L273" i="2"/>
  <c r="L91" i="2"/>
  <c r="L287" i="2"/>
  <c r="L60" i="2"/>
  <c r="L151" i="2"/>
  <c r="L193" i="2"/>
  <c r="L288" i="2"/>
  <c r="L290" i="2"/>
  <c r="L293" i="2"/>
  <c r="L19" i="2"/>
  <c r="L272" i="2"/>
  <c r="L276" i="2"/>
  <c r="L297" i="2"/>
  <c r="L304" i="2"/>
  <c r="L311" i="2"/>
  <c r="L265" i="2"/>
  <c r="L197" i="2"/>
  <c r="L267" i="2"/>
  <c r="L323" i="2"/>
  <c r="L97" i="2"/>
  <c r="L118" i="2"/>
  <c r="L199" i="2"/>
  <c r="L239" i="2"/>
  <c r="L241" i="2"/>
  <c r="L313" i="2"/>
  <c r="L186" i="2"/>
  <c r="L283" i="2"/>
  <c r="L295" i="2"/>
  <c r="L65" i="2"/>
  <c r="L73" i="2"/>
  <c r="L280" i="2"/>
  <c r="L172" i="2"/>
  <c r="L170" i="2"/>
  <c r="L59" i="2"/>
  <c r="L213" i="2"/>
  <c r="L23" i="2"/>
  <c r="L115" i="2"/>
  <c r="L363" i="2"/>
  <c r="L229" i="2"/>
  <c r="L289" i="2"/>
  <c r="L209" i="2"/>
  <c r="L268" i="2"/>
  <c r="L67" i="2"/>
  <c r="L270" i="2"/>
  <c r="L275" i="2"/>
  <c r="L306" i="2"/>
  <c r="L245" i="2"/>
  <c r="L307" i="2"/>
  <c r="L69" i="2"/>
  <c r="L79" i="2"/>
  <c r="L111" i="2"/>
  <c r="L303" i="2"/>
  <c r="L338" i="2"/>
  <c r="L342" i="2"/>
  <c r="L359" i="2"/>
  <c r="Q189" i="2"/>
  <c r="S189" i="2" s="1"/>
  <c r="J244" i="2"/>
  <c r="K244" i="2"/>
  <c r="J128" i="2"/>
  <c r="K128" i="2"/>
  <c r="J320" i="2"/>
  <c r="K320" i="2"/>
  <c r="J127" i="2"/>
  <c r="K127" i="2"/>
  <c r="J215" i="2"/>
  <c r="K215" i="2"/>
  <c r="J129" i="2"/>
  <c r="K129" i="2"/>
  <c r="J144" i="2"/>
  <c r="K144" i="2"/>
  <c r="J148" i="2"/>
  <c r="K148" i="2"/>
  <c r="J106" i="2"/>
  <c r="K106" i="2"/>
  <c r="J26" i="2"/>
  <c r="K26" i="2"/>
  <c r="J63" i="2"/>
  <c r="K63" i="2"/>
  <c r="J180" i="2"/>
  <c r="K180" i="2"/>
  <c r="J165" i="2"/>
  <c r="K165" i="2"/>
  <c r="J22" i="2"/>
  <c r="K22" i="2"/>
  <c r="J117" i="2"/>
  <c r="K117" i="2"/>
  <c r="J162" i="2"/>
  <c r="K162" i="2"/>
  <c r="J61" i="2"/>
  <c r="K61" i="2"/>
  <c r="J109" i="2"/>
  <c r="K109" i="2"/>
  <c r="J251" i="2"/>
  <c r="K251" i="2"/>
  <c r="J254" i="2"/>
  <c r="K254" i="2"/>
  <c r="J104" i="2"/>
  <c r="K104" i="2"/>
  <c r="J346" i="2"/>
  <c r="Q346" i="2" s="1"/>
  <c r="K346" i="2"/>
  <c r="J53" i="2"/>
  <c r="K53" i="2"/>
  <c r="J105" i="2"/>
  <c r="K105" i="2"/>
  <c r="J362" i="2"/>
  <c r="Q362" i="2" s="1"/>
  <c r="J182" i="2"/>
  <c r="K182" i="2"/>
  <c r="J253" i="2"/>
  <c r="K253" i="2"/>
  <c r="J126" i="2"/>
  <c r="K126" i="2"/>
  <c r="J226" i="2"/>
  <c r="K226" i="2"/>
  <c r="J333" i="2"/>
  <c r="K333" i="2"/>
  <c r="J85" i="2"/>
  <c r="K85" i="2"/>
  <c r="J108" i="2"/>
  <c r="K108" i="2"/>
  <c r="J185" i="2"/>
  <c r="K185" i="2"/>
  <c r="J247" i="2"/>
  <c r="K247" i="2"/>
  <c r="J360" i="2"/>
  <c r="Q360" i="2" s="1"/>
  <c r="K360" i="2"/>
  <c r="J116" i="2"/>
  <c r="K116" i="2"/>
  <c r="J134" i="2"/>
  <c r="K134" i="2"/>
  <c r="J147" i="2"/>
  <c r="Q147" i="2" s="1"/>
  <c r="S147" i="2" s="1"/>
  <c r="K147" i="2"/>
  <c r="J202" i="2"/>
  <c r="K202" i="2"/>
  <c r="J318" i="2"/>
  <c r="K318" i="2"/>
  <c r="J230" i="2"/>
  <c r="K230" i="2"/>
  <c r="J222" i="2"/>
  <c r="K222" i="2"/>
  <c r="J327" i="2"/>
  <c r="K327" i="2"/>
  <c r="J88" i="2"/>
  <c r="K88" i="2"/>
  <c r="J168" i="2"/>
  <c r="K168" i="2"/>
  <c r="J221" i="2"/>
  <c r="K221" i="2"/>
  <c r="J322" i="2"/>
  <c r="K322" i="2"/>
  <c r="J149" i="2"/>
  <c r="K149" i="2"/>
  <c r="J305" i="2"/>
  <c r="K305" i="2"/>
  <c r="J166" i="2"/>
  <c r="K166" i="2"/>
  <c r="J234" i="2"/>
  <c r="K234" i="2"/>
  <c r="J329" i="2"/>
  <c r="K329" i="2"/>
  <c r="J81" i="2"/>
  <c r="K81" i="2"/>
  <c r="J72" i="2"/>
  <c r="K72" i="2"/>
  <c r="J120" i="2"/>
  <c r="K120" i="2"/>
  <c r="J90" i="2"/>
  <c r="K90" i="2"/>
  <c r="J238" i="2"/>
  <c r="K238" i="2"/>
  <c r="J249" i="2"/>
  <c r="K249" i="2"/>
  <c r="J164" i="2"/>
  <c r="K164" i="2"/>
  <c r="J204" i="2"/>
  <c r="K204" i="2"/>
  <c r="J216" i="2"/>
  <c r="K216" i="2"/>
  <c r="J224" i="2"/>
  <c r="K224" i="2"/>
  <c r="J130" i="2"/>
  <c r="K130" i="2"/>
  <c r="J138" i="2"/>
  <c r="K138" i="2"/>
  <c r="J139" i="2"/>
  <c r="K139" i="2"/>
  <c r="J163" i="2"/>
  <c r="K163" i="2"/>
  <c r="J167" i="2"/>
  <c r="K167" i="2"/>
  <c r="J235" i="2"/>
  <c r="K235" i="2"/>
  <c r="J225" i="2"/>
  <c r="K225" i="2"/>
  <c r="S33" i="2"/>
  <c r="J100" i="2"/>
  <c r="K100" i="2"/>
  <c r="S45" i="2"/>
  <c r="J140" i="2"/>
  <c r="K140" i="2"/>
  <c r="J150" i="2"/>
  <c r="K150" i="2"/>
  <c r="J223" i="2"/>
  <c r="K223" i="2"/>
  <c r="J321" i="2"/>
  <c r="K321" i="2"/>
  <c r="J328" i="2"/>
  <c r="K328" i="2"/>
  <c r="J84" i="2"/>
  <c r="K84" i="2"/>
  <c r="J220" i="2"/>
  <c r="K220" i="2"/>
  <c r="J299" i="2"/>
  <c r="K299" i="2"/>
  <c r="S49" i="2"/>
  <c r="J132" i="2"/>
  <c r="K132" i="2"/>
  <c r="J205" i="2"/>
  <c r="K205" i="2"/>
  <c r="J169" i="2"/>
  <c r="K169" i="2"/>
  <c r="J353" i="2"/>
  <c r="Q353" i="2" s="1"/>
  <c r="K353" i="2"/>
  <c r="J123" i="2"/>
  <c r="K123" i="2"/>
  <c r="J184" i="2"/>
  <c r="K184" i="2"/>
  <c r="J143" i="2"/>
  <c r="K143" i="2"/>
  <c r="J86" i="2"/>
  <c r="K86" i="2"/>
  <c r="J137" i="2"/>
  <c r="K137" i="2"/>
  <c r="J296" i="2"/>
  <c r="K296" i="2"/>
  <c r="J16" i="2"/>
  <c r="K16" i="2"/>
  <c r="J112" i="2"/>
  <c r="K112" i="2"/>
  <c r="J114" i="2"/>
  <c r="K114" i="2"/>
  <c r="J135" i="2"/>
  <c r="K135" i="2"/>
  <c r="J136" i="2"/>
  <c r="K136" i="2"/>
  <c r="J142" i="2"/>
  <c r="K142" i="2"/>
  <c r="J227" i="2"/>
  <c r="K227" i="2"/>
  <c r="J315" i="2"/>
  <c r="K315" i="2"/>
  <c r="J317" i="2"/>
  <c r="K317" i="2"/>
  <c r="J174" i="2"/>
  <c r="K174" i="2"/>
  <c r="J178" i="2"/>
  <c r="K178" i="2"/>
  <c r="J188" i="2"/>
  <c r="K188" i="2"/>
  <c r="J217" i="2"/>
  <c r="K217" i="2"/>
  <c r="J248" i="2"/>
  <c r="K248" i="2"/>
  <c r="J250" i="2"/>
  <c r="K250" i="2"/>
  <c r="J269" i="2"/>
  <c r="K269" i="2"/>
  <c r="J292" i="2"/>
  <c r="K292" i="2"/>
  <c r="J279" i="2"/>
  <c r="K279" i="2"/>
  <c r="J324" i="2"/>
  <c r="K324" i="2"/>
  <c r="J68" i="2"/>
  <c r="K68" i="2"/>
  <c r="J76" i="2"/>
  <c r="K76" i="2"/>
  <c r="J252" i="2"/>
  <c r="K252" i="2"/>
  <c r="S35" i="2"/>
  <c r="J198" i="2"/>
  <c r="K198" i="2"/>
  <c r="S36" i="2"/>
  <c r="J181" i="2"/>
  <c r="Q181" i="2" s="1"/>
  <c r="S181" i="2" s="1"/>
  <c r="K181" i="2"/>
  <c r="J233" i="2"/>
  <c r="Q233" i="2" s="1"/>
  <c r="S233" i="2" s="1"/>
  <c r="K233" i="2"/>
  <c r="J355" i="2"/>
  <c r="K355" i="2"/>
  <c r="J133" i="2"/>
  <c r="Q133" i="2" s="1"/>
  <c r="S133" i="2" s="1"/>
  <c r="K133" i="2"/>
  <c r="J301" i="2"/>
  <c r="Q301" i="2" s="1"/>
  <c r="S301" i="2" s="1"/>
  <c r="K301" i="2"/>
  <c r="J316" i="2"/>
  <c r="Q316" i="2" s="1"/>
  <c r="S316" i="2" s="1"/>
  <c r="K316" i="2"/>
  <c r="J25" i="2"/>
  <c r="Q25" i="2" s="1"/>
  <c r="S25" i="2" s="1"/>
  <c r="K25" i="2"/>
  <c r="J54" i="2"/>
  <c r="Q54" i="2" s="1"/>
  <c r="S54" i="2" s="1"/>
  <c r="K54" i="2"/>
  <c r="J21" i="2"/>
  <c r="Q21" i="2" s="1"/>
  <c r="S21" i="2" s="1"/>
  <c r="K21" i="2"/>
  <c r="J55" i="2"/>
  <c r="Q55" i="2" s="1"/>
  <c r="S55" i="2" s="1"/>
  <c r="K55" i="2"/>
  <c r="J298" i="2"/>
  <c r="Q298" i="2" s="1"/>
  <c r="S298" i="2" s="1"/>
  <c r="K298" i="2"/>
  <c r="J71" i="2"/>
  <c r="Q71" i="2" s="1"/>
  <c r="S71" i="2" s="1"/>
  <c r="K71" i="2"/>
  <c r="J175" i="2"/>
  <c r="Q175" i="2" s="1"/>
  <c r="S175" i="2" s="1"/>
  <c r="K175" i="2"/>
  <c r="J236" i="2"/>
  <c r="Q236" i="2" s="1"/>
  <c r="S236" i="2" s="1"/>
  <c r="K236" i="2"/>
  <c r="J242" i="2"/>
  <c r="Q242" i="2" s="1"/>
  <c r="S242" i="2" s="1"/>
  <c r="K242" i="2"/>
  <c r="J308" i="2"/>
  <c r="Q308" i="2" s="1"/>
  <c r="S308" i="2" s="1"/>
  <c r="K308" i="2"/>
  <c r="J312" i="2"/>
  <c r="Q312" i="2" s="1"/>
  <c r="S312" i="2" s="1"/>
  <c r="K312" i="2"/>
  <c r="J314" i="2"/>
  <c r="Q314" i="2" s="1"/>
  <c r="S314" i="2" s="1"/>
  <c r="K314" i="2"/>
  <c r="J330" i="2"/>
  <c r="Q330" i="2" s="1"/>
  <c r="S330" i="2" s="1"/>
  <c r="K330" i="2"/>
  <c r="J331" i="2"/>
  <c r="Q331" i="2" s="1"/>
  <c r="S331" i="2" s="1"/>
  <c r="K331" i="2"/>
  <c r="J332" i="2"/>
  <c r="Q332" i="2" s="1"/>
  <c r="S332" i="2" s="1"/>
  <c r="K332" i="2"/>
  <c r="J345" i="2"/>
  <c r="K345" i="2"/>
  <c r="J352" i="2"/>
  <c r="K352" i="2"/>
  <c r="J92" i="2"/>
  <c r="Q92" i="2" s="1"/>
  <c r="S92" i="2" s="1"/>
  <c r="K92" i="2"/>
  <c r="S29" i="2"/>
  <c r="J177" i="2"/>
  <c r="K177" i="2"/>
  <c r="J278" i="2"/>
  <c r="K278" i="2"/>
  <c r="S42" i="2"/>
  <c r="J64" i="2"/>
  <c r="Q64" i="2" s="1"/>
  <c r="S64" i="2" s="1"/>
  <c r="K64" i="2"/>
  <c r="J94" i="2"/>
  <c r="Q94" i="2" s="1"/>
  <c r="S94" i="2" s="1"/>
  <c r="K94" i="2"/>
  <c r="J95" i="2"/>
  <c r="Q95" i="2" s="1"/>
  <c r="S95" i="2" s="1"/>
  <c r="K95" i="2"/>
  <c r="J122" i="2"/>
  <c r="Q122" i="2" s="1"/>
  <c r="S122" i="2" s="1"/>
  <c r="K122" i="2"/>
  <c r="J206" i="2"/>
  <c r="Q206" i="2" s="1"/>
  <c r="S206" i="2" s="1"/>
  <c r="K206" i="2"/>
  <c r="J146" i="2"/>
  <c r="Q146" i="2" s="1"/>
  <c r="S146" i="2" s="1"/>
  <c r="K146" i="2"/>
  <c r="J187" i="2"/>
  <c r="Q187" i="2" s="1"/>
  <c r="S187" i="2" s="1"/>
  <c r="K187" i="2"/>
  <c r="J207" i="2"/>
  <c r="Q207" i="2" s="1"/>
  <c r="S207" i="2" s="1"/>
  <c r="K207" i="2"/>
  <c r="J210" i="2"/>
  <c r="Q210" i="2" s="1"/>
  <c r="S210" i="2" s="1"/>
  <c r="K210" i="2"/>
  <c r="J173" i="2"/>
  <c r="Q173" i="2" s="1"/>
  <c r="S173" i="2" s="1"/>
  <c r="K173" i="2"/>
  <c r="J89" i="2"/>
  <c r="Q89" i="2" s="1"/>
  <c r="S89" i="2" s="1"/>
  <c r="K89" i="2"/>
  <c r="J284" i="2"/>
  <c r="Q284" i="2" s="1"/>
  <c r="S284" i="2" s="1"/>
  <c r="K284" i="2"/>
  <c r="J20" i="2"/>
  <c r="Q20" i="2" s="1"/>
  <c r="S20" i="2" s="1"/>
  <c r="K20" i="2"/>
  <c r="J103" i="2"/>
  <c r="Q103" i="2" s="1"/>
  <c r="S103" i="2" s="1"/>
  <c r="K103" i="2"/>
  <c r="J274" i="2"/>
  <c r="Q274" i="2" s="1"/>
  <c r="S274" i="2" s="1"/>
  <c r="K274" i="2"/>
  <c r="J286" i="2"/>
  <c r="Q286" i="2" s="1"/>
  <c r="S286" i="2" s="1"/>
  <c r="K286" i="2"/>
  <c r="S41" i="2"/>
  <c r="J66" i="2"/>
  <c r="K66" i="2"/>
  <c r="J110" i="2"/>
  <c r="K110" i="2"/>
  <c r="J145" i="2"/>
  <c r="K145" i="2"/>
  <c r="J179" i="2"/>
  <c r="K179" i="2"/>
  <c r="J211" i="2"/>
  <c r="K211" i="2"/>
  <c r="J243" i="2"/>
  <c r="K243" i="2"/>
  <c r="J325" i="2"/>
  <c r="K325" i="2"/>
  <c r="J334" i="2"/>
  <c r="K334" i="2"/>
  <c r="J294" i="2"/>
  <c r="K294" i="2"/>
  <c r="J271" i="2"/>
  <c r="K271" i="2"/>
  <c r="J309" i="2"/>
  <c r="K309" i="2"/>
  <c r="S28" i="2"/>
  <c r="J273" i="2"/>
  <c r="Q273" i="2" s="1"/>
  <c r="S273" i="2" s="1"/>
  <c r="K273" i="2"/>
  <c r="S47" i="2"/>
  <c r="J91" i="2"/>
  <c r="K91" i="2"/>
  <c r="J287" i="2"/>
  <c r="K287" i="2"/>
  <c r="J60" i="2"/>
  <c r="K60" i="2"/>
  <c r="J151" i="2"/>
  <c r="K151" i="2"/>
  <c r="J193" i="2"/>
  <c r="K193" i="2"/>
  <c r="J288" i="2"/>
  <c r="K288" i="2"/>
  <c r="J290" i="2"/>
  <c r="K290" i="2"/>
  <c r="J293" i="2"/>
  <c r="K293" i="2"/>
  <c r="J19" i="2"/>
  <c r="K19" i="2"/>
  <c r="J272" i="2"/>
  <c r="K272" i="2"/>
  <c r="J276" i="2"/>
  <c r="K276" i="2"/>
  <c r="J297" i="2"/>
  <c r="K297" i="2"/>
  <c r="J304" i="2"/>
  <c r="K304" i="2"/>
  <c r="J311" i="2"/>
  <c r="K311" i="2"/>
  <c r="J265" i="2"/>
  <c r="K265" i="2"/>
  <c r="J197" i="2"/>
  <c r="K197" i="2"/>
  <c r="J267" i="2"/>
  <c r="K267" i="2"/>
  <c r="J323" i="2"/>
  <c r="K323" i="2"/>
  <c r="J97" i="2"/>
  <c r="K97" i="2"/>
  <c r="J118" i="2"/>
  <c r="K118" i="2"/>
  <c r="J199" i="2"/>
  <c r="K199" i="2"/>
  <c r="J239" i="2"/>
  <c r="K239" i="2"/>
  <c r="J241" i="2"/>
  <c r="K241" i="2"/>
  <c r="J313" i="2"/>
  <c r="K313" i="2"/>
  <c r="J186" i="2"/>
  <c r="K186" i="2"/>
  <c r="J283" i="2"/>
  <c r="K283" i="2"/>
  <c r="J295" i="2"/>
  <c r="K295" i="2"/>
  <c r="J335" i="2"/>
  <c r="K335" i="2"/>
  <c r="J65" i="2"/>
  <c r="K65" i="2"/>
  <c r="J73" i="2"/>
  <c r="K73" i="2"/>
  <c r="J280" i="2"/>
  <c r="K280" i="2"/>
  <c r="J172" i="2"/>
  <c r="K172" i="2"/>
  <c r="J170" i="2"/>
  <c r="K170" i="2"/>
  <c r="J59" i="2"/>
  <c r="K59" i="2"/>
  <c r="J213" i="2"/>
  <c r="K213" i="2"/>
  <c r="J23" i="2"/>
  <c r="K23" i="2"/>
  <c r="J115" i="2"/>
  <c r="K115" i="2"/>
  <c r="J363" i="2"/>
  <c r="S30" i="2"/>
  <c r="J229" i="2"/>
  <c r="K229" i="2"/>
  <c r="J289" i="2"/>
  <c r="K289" i="2"/>
  <c r="J209" i="2"/>
  <c r="K209" i="2"/>
  <c r="S46" i="2"/>
  <c r="J268" i="2"/>
  <c r="Q268" i="2" s="1"/>
  <c r="S268" i="2" s="1"/>
  <c r="K268" i="2"/>
  <c r="J67" i="2"/>
  <c r="Q67" i="2" s="1"/>
  <c r="S67" i="2" s="1"/>
  <c r="K67" i="2"/>
  <c r="J270" i="2"/>
  <c r="Q270" i="2" s="1"/>
  <c r="S270" i="2" s="1"/>
  <c r="K270" i="2"/>
  <c r="J275" i="2"/>
  <c r="Q275" i="2" s="1"/>
  <c r="S275" i="2" s="1"/>
  <c r="K275" i="2"/>
  <c r="J306" i="2"/>
  <c r="Q306" i="2" s="1"/>
  <c r="S306" i="2" s="1"/>
  <c r="K306" i="2"/>
  <c r="J245" i="2"/>
  <c r="Q245" i="2" s="1"/>
  <c r="S245" i="2" s="1"/>
  <c r="K245" i="2"/>
  <c r="J307" i="2"/>
  <c r="Q307" i="2" s="1"/>
  <c r="S307" i="2" s="1"/>
  <c r="K307" i="2"/>
  <c r="S32" i="2"/>
  <c r="J69" i="2"/>
  <c r="K69" i="2"/>
  <c r="J79" i="2"/>
  <c r="K79" i="2"/>
  <c r="J111" i="2"/>
  <c r="K111" i="2"/>
  <c r="J303" i="2"/>
  <c r="K303" i="2"/>
  <c r="J338" i="2"/>
  <c r="J342" i="2"/>
  <c r="Q342" i="2" s="1"/>
  <c r="K342" i="2"/>
  <c r="J302" i="2"/>
  <c r="K302" i="2"/>
  <c r="J218" i="2"/>
  <c r="K218" i="2"/>
  <c r="J119" i="2"/>
  <c r="K119" i="2"/>
  <c r="J356" i="2"/>
  <c r="Q356" i="2" s="1"/>
  <c r="K356" i="2"/>
  <c r="J326" i="2"/>
  <c r="K326" i="2"/>
  <c r="J77" i="2"/>
  <c r="K77" i="2"/>
  <c r="J93" i="2"/>
  <c r="K93" i="2"/>
  <c r="J310" i="2"/>
  <c r="K310" i="2"/>
  <c r="J196" i="2"/>
  <c r="K196" i="2"/>
  <c r="J200" i="2"/>
  <c r="K200" i="2"/>
  <c r="J208" i="2"/>
  <c r="K208" i="2"/>
  <c r="J351" i="2"/>
  <c r="Q351" i="2" s="1"/>
  <c r="K351" i="2"/>
  <c r="J354" i="2"/>
  <c r="Q354" i="2" s="1"/>
  <c r="K354" i="2"/>
  <c r="J74" i="2"/>
  <c r="K74" i="2"/>
  <c r="J124" i="2"/>
  <c r="K124" i="2"/>
  <c r="J232" i="2"/>
  <c r="K232" i="2"/>
  <c r="J107" i="2"/>
  <c r="K107" i="2"/>
  <c r="J281" i="2"/>
  <c r="K281" i="2"/>
  <c r="S44" i="2"/>
  <c r="J99" i="2"/>
  <c r="Q99" i="2" s="1"/>
  <c r="S99" i="2" s="1"/>
  <c r="K99" i="2"/>
  <c r="J201" i="2"/>
  <c r="Q201" i="2" s="1"/>
  <c r="S201" i="2" s="1"/>
  <c r="K201" i="2"/>
  <c r="J87" i="2"/>
  <c r="Q87" i="2" s="1"/>
  <c r="S87" i="2" s="1"/>
  <c r="K87" i="2"/>
  <c r="J18" i="2"/>
  <c r="Q18" i="2" s="1"/>
  <c r="S18" i="2" s="1"/>
  <c r="K18" i="2"/>
  <c r="S52" i="2"/>
  <c r="J340" i="2"/>
  <c r="Q340" i="2" s="1"/>
  <c r="K340" i="2"/>
  <c r="J350" i="2"/>
  <c r="Q350" i="2" s="1"/>
  <c r="K350" i="2"/>
  <c r="J341" i="2"/>
  <c r="Q341" i="2" s="1"/>
  <c r="K341" i="2"/>
  <c r="S34" i="2"/>
  <c r="J62" i="2"/>
  <c r="Q62" i="2" s="1"/>
  <c r="S62" i="2" s="1"/>
  <c r="K62" i="2"/>
  <c r="J183" i="2"/>
  <c r="Q183" i="2" s="1"/>
  <c r="S183" i="2" s="1"/>
  <c r="K183" i="2"/>
  <c r="J246" i="2"/>
  <c r="Q246" i="2" s="1"/>
  <c r="S246" i="2" s="1"/>
  <c r="K246" i="2"/>
  <c r="S38" i="2"/>
  <c r="J75" i="2"/>
  <c r="Q75" i="2" s="1"/>
  <c r="K75" i="2"/>
  <c r="J113" i="2"/>
  <c r="Q113" i="2" s="1"/>
  <c r="S113" i="2" s="1"/>
  <c r="K113" i="2"/>
  <c r="J348" i="2"/>
  <c r="K348" i="2"/>
  <c r="J231" i="2"/>
  <c r="Q231" i="2" s="1"/>
  <c r="S231" i="2" s="1"/>
  <c r="K231" i="2"/>
  <c r="J349" i="2"/>
  <c r="K349" i="2"/>
  <c r="J171" i="2"/>
  <c r="Q171" i="2" s="1"/>
  <c r="S171" i="2" s="1"/>
  <c r="K171" i="2"/>
  <c r="S27" i="2"/>
  <c r="J24" i="2"/>
  <c r="K24" i="2"/>
  <c r="J214" i="2"/>
  <c r="K214" i="2"/>
  <c r="J195" i="2"/>
  <c r="K195" i="2"/>
  <c r="J266" i="2"/>
  <c r="K266" i="2"/>
  <c r="J56" i="2"/>
  <c r="K56" i="2"/>
  <c r="J219" i="2"/>
  <c r="K219" i="2"/>
  <c r="J343" i="2"/>
  <c r="Q343" i="2" s="1"/>
  <c r="K343" i="2"/>
  <c r="J131" i="2"/>
  <c r="K131" i="2"/>
  <c r="J277" i="2"/>
  <c r="K277" i="2"/>
  <c r="J282" i="2"/>
  <c r="K282" i="2"/>
  <c r="J339" i="2"/>
  <c r="Q339" i="2" s="1"/>
  <c r="K339" i="2"/>
  <c r="J101" i="2"/>
  <c r="K101" i="2"/>
  <c r="J176" i="2"/>
  <c r="K176" i="2"/>
  <c r="J291" i="2"/>
  <c r="K291" i="2"/>
  <c r="J98" i="2"/>
  <c r="K98" i="2"/>
  <c r="J319" i="2"/>
  <c r="K319" i="2"/>
  <c r="S40" i="2"/>
  <c r="J57" i="2"/>
  <c r="Q57" i="2" s="1"/>
  <c r="S57" i="2" s="1"/>
  <c r="K57" i="2"/>
  <c r="J58" i="2"/>
  <c r="Q58" i="2" s="1"/>
  <c r="S58" i="2" s="1"/>
  <c r="K58" i="2"/>
  <c r="J285" i="2"/>
  <c r="Q285" i="2" s="1"/>
  <c r="S285" i="2" s="1"/>
  <c r="K285" i="2"/>
  <c r="J347" i="2"/>
  <c r="K347" i="2"/>
  <c r="J228" i="2"/>
  <c r="Q228" i="2" s="1"/>
  <c r="S228" i="2" s="1"/>
  <c r="K228" i="2"/>
  <c r="J83" i="2"/>
  <c r="Q83" i="2" s="1"/>
  <c r="S83" i="2" s="1"/>
  <c r="K83" i="2"/>
  <c r="J15" i="2"/>
  <c r="K15" i="2"/>
  <c r="J96" i="2"/>
  <c r="Q96" i="2" s="1"/>
  <c r="S96" i="2" s="1"/>
  <c r="K96" i="2"/>
  <c r="J121" i="2"/>
  <c r="Q121" i="2" s="1"/>
  <c r="S121" i="2" s="1"/>
  <c r="K121" i="2"/>
  <c r="J82" i="2"/>
  <c r="Q82" i="2" s="1"/>
  <c r="S82" i="2" s="1"/>
  <c r="K82" i="2"/>
  <c r="J240" i="2"/>
  <c r="Q240" i="2" s="1"/>
  <c r="S240" i="2" s="1"/>
  <c r="K240" i="2"/>
  <c r="J344" i="2"/>
  <c r="K344" i="2"/>
  <c r="J154" i="2"/>
  <c r="Q154" i="2" s="1"/>
  <c r="S154" i="2" s="1"/>
  <c r="K154" i="2"/>
  <c r="J194" i="2"/>
  <c r="Q194" i="2" s="1"/>
  <c r="S194" i="2" s="1"/>
  <c r="K194" i="2"/>
  <c r="J212" i="2"/>
  <c r="Q212" i="2" s="1"/>
  <c r="S212" i="2" s="1"/>
  <c r="K212" i="2"/>
  <c r="J80" i="2"/>
  <c r="Q80" i="2" s="1"/>
  <c r="S80" i="2" s="1"/>
  <c r="K80" i="2"/>
  <c r="S31" i="2"/>
  <c r="J192" i="2"/>
  <c r="K192" i="2"/>
  <c r="J17" i="2"/>
  <c r="K17" i="2"/>
  <c r="J159" i="2"/>
  <c r="K159" i="2"/>
  <c r="J358" i="2"/>
  <c r="Q358" i="2" s="1"/>
  <c r="K358" i="2"/>
  <c r="J160" i="2"/>
  <c r="K160" i="2"/>
  <c r="J157" i="2"/>
  <c r="K157" i="2"/>
  <c r="J203" i="2"/>
  <c r="K203" i="2"/>
  <c r="J155" i="2"/>
  <c r="K155" i="2"/>
  <c r="J78" i="2"/>
  <c r="Q78" i="2" s="1"/>
  <c r="S78" i="2" s="1"/>
  <c r="K78" i="2"/>
  <c r="J102" i="2"/>
  <c r="Q102" i="2" s="1"/>
  <c r="S102" i="2" s="1"/>
  <c r="K102" i="2"/>
  <c r="J156" i="2"/>
  <c r="Q156" i="2" s="1"/>
  <c r="S156" i="2" s="1"/>
  <c r="K156" i="2"/>
  <c r="J190" i="2"/>
  <c r="Q190" i="2" s="1"/>
  <c r="S190" i="2" s="1"/>
  <c r="K190" i="2"/>
  <c r="J161" i="2"/>
  <c r="Q161" i="2" s="1"/>
  <c r="S161" i="2" s="1"/>
  <c r="K161" i="2"/>
  <c r="J300" i="2"/>
  <c r="Q300" i="2" s="1"/>
  <c r="S300" i="2" s="1"/>
  <c r="K300" i="2"/>
  <c r="J357" i="2"/>
  <c r="Q357" i="2" s="1"/>
  <c r="K357" i="2"/>
  <c r="J70" i="2"/>
  <c r="Q70" i="2" s="1"/>
  <c r="K70" i="2"/>
  <c r="J152" i="2"/>
  <c r="Q152" i="2" s="1"/>
  <c r="S152" i="2" s="1"/>
  <c r="K152" i="2"/>
  <c r="J158" i="2"/>
  <c r="Q158" i="2" s="1"/>
  <c r="S158" i="2" s="1"/>
  <c r="K158" i="2"/>
  <c r="J153" i="2"/>
  <c r="Q153" i="2" s="1"/>
  <c r="S153" i="2" s="1"/>
  <c r="K153" i="2"/>
  <c r="J191" i="2"/>
  <c r="Q191" i="2" s="1"/>
  <c r="S191" i="2" s="1"/>
  <c r="K191" i="2"/>
  <c r="N359" i="2"/>
  <c r="Q338" i="2" l="1"/>
  <c r="Q344" i="2"/>
  <c r="S344" i="2" s="1"/>
  <c r="Q347" i="2"/>
  <c r="S347" i="2" s="1"/>
  <c r="Q349" i="2"/>
  <c r="S349" i="2" s="1"/>
  <c r="Q352" i="2"/>
  <c r="S352" i="2" s="1"/>
  <c r="Q345" i="2"/>
  <c r="S345" i="2" s="1"/>
  <c r="Q355" i="2"/>
  <c r="S355" i="2" s="1"/>
  <c r="Q348" i="2"/>
  <c r="S348" i="2" s="1"/>
  <c r="S75" i="2"/>
  <c r="Q248" i="2"/>
  <c r="S248" i="2" s="1"/>
  <c r="Q217" i="2"/>
  <c r="S217" i="2" s="1"/>
  <c r="Q188" i="2"/>
  <c r="S188" i="2" s="1"/>
  <c r="Q178" i="2"/>
  <c r="S178" i="2" s="1"/>
  <c r="Q174" i="2"/>
  <c r="S174" i="2" s="1"/>
  <c r="Q317" i="2"/>
  <c r="S317" i="2" s="1"/>
  <c r="Q315" i="2"/>
  <c r="S315" i="2" s="1"/>
  <c r="Q227" i="2"/>
  <c r="S227" i="2" s="1"/>
  <c r="Q142" i="2"/>
  <c r="S142" i="2" s="1"/>
  <c r="Q136" i="2"/>
  <c r="S136" i="2" s="1"/>
  <c r="Q135" i="2"/>
  <c r="S135" i="2" s="1"/>
  <c r="Q114" i="2"/>
  <c r="S114" i="2" s="1"/>
  <c r="Q112" i="2"/>
  <c r="S112" i="2" s="1"/>
  <c r="Q296" i="2"/>
  <c r="S296" i="2" s="1"/>
  <c r="Q137" i="2"/>
  <c r="S137" i="2" s="1"/>
  <c r="Q86" i="2"/>
  <c r="S86" i="2" s="1"/>
  <c r="Q143" i="2"/>
  <c r="S143" i="2" s="1"/>
  <c r="Q184" i="2"/>
  <c r="S184" i="2" s="1"/>
  <c r="Q123" i="2"/>
  <c r="S123" i="2" s="1"/>
  <c r="S353" i="2"/>
  <c r="Q169" i="2"/>
  <c r="S169" i="2" s="1"/>
  <c r="Q205" i="2"/>
  <c r="S205" i="2" s="1"/>
  <c r="Q132" i="2"/>
  <c r="S132" i="2" s="1"/>
  <c r="Q100" i="2"/>
  <c r="Q155" i="2"/>
  <c r="S155" i="2" s="1"/>
  <c r="Q203" i="2"/>
  <c r="S203" i="2" s="1"/>
  <c r="Q157" i="2"/>
  <c r="S157" i="2" s="1"/>
  <c r="Q160" i="2"/>
  <c r="S160" i="2" s="1"/>
  <c r="S358" i="2"/>
  <c r="Q159" i="2"/>
  <c r="S159" i="2" s="1"/>
  <c r="Q17" i="2"/>
  <c r="S17" i="2" s="1"/>
  <c r="Q192" i="2"/>
  <c r="S192" i="2" s="1"/>
  <c r="Q98" i="2"/>
  <c r="S98" i="2" s="1"/>
  <c r="Q291" i="2"/>
  <c r="S291" i="2" s="1"/>
  <c r="Q176" i="2"/>
  <c r="S176" i="2" s="1"/>
  <c r="Q101" i="2"/>
  <c r="S101" i="2" s="1"/>
  <c r="S339" i="2"/>
  <c r="Q282" i="2"/>
  <c r="S282" i="2" s="1"/>
  <c r="Q277" i="2"/>
  <c r="S277" i="2" s="1"/>
  <c r="Q131" i="2"/>
  <c r="S131" i="2" s="1"/>
  <c r="S343" i="2"/>
  <c r="Q219" i="2"/>
  <c r="S219" i="2" s="1"/>
  <c r="Q56" i="2"/>
  <c r="S56" i="2" s="1"/>
  <c r="Q266" i="2"/>
  <c r="S266" i="2" s="1"/>
  <c r="Q195" i="2"/>
  <c r="S195" i="2" s="1"/>
  <c r="Q214" i="2"/>
  <c r="S214" i="2" s="1"/>
  <c r="Q24" i="2"/>
  <c r="S24" i="2" s="1"/>
  <c r="Q111" i="2"/>
  <c r="S111" i="2" s="1"/>
  <c r="Q79" i="2"/>
  <c r="S79" i="2" s="1"/>
  <c r="Q69" i="2"/>
  <c r="S69" i="2" s="1"/>
  <c r="Q209" i="2"/>
  <c r="S209" i="2" s="1"/>
  <c r="Q289" i="2"/>
  <c r="S289" i="2" s="1"/>
  <c r="Q229" i="2"/>
  <c r="S229" i="2" s="1"/>
  <c r="Q363" i="2"/>
  <c r="S363" i="2" s="1"/>
  <c r="Q115" i="2"/>
  <c r="S115" i="2" s="1"/>
  <c r="Q23" i="2"/>
  <c r="S23" i="2" s="1"/>
  <c r="Q213" i="2"/>
  <c r="S213" i="2" s="1"/>
  <c r="Q59" i="2"/>
  <c r="S59" i="2" s="1"/>
  <c r="Q170" i="2"/>
  <c r="S170" i="2" s="1"/>
  <c r="Q172" i="2"/>
  <c r="S172" i="2" s="1"/>
  <c r="Q280" i="2"/>
  <c r="S280" i="2" s="1"/>
  <c r="Q73" i="2"/>
  <c r="S73" i="2" s="1"/>
  <c r="Q65" i="2"/>
  <c r="S65" i="2" s="1"/>
  <c r="Q295" i="2"/>
  <c r="S295" i="2" s="1"/>
  <c r="Q283" i="2"/>
  <c r="S283" i="2" s="1"/>
  <c r="Q186" i="2"/>
  <c r="S186" i="2" s="1"/>
  <c r="Q241" i="2"/>
  <c r="S241" i="2" s="1"/>
  <c r="Q239" i="2"/>
  <c r="S239" i="2" s="1"/>
  <c r="Q199" i="2"/>
  <c r="S199" i="2" s="1"/>
  <c r="Q118" i="2"/>
  <c r="S118" i="2" s="1"/>
  <c r="Q97" i="2"/>
  <c r="S97" i="2" s="1"/>
  <c r="Q267" i="2"/>
  <c r="S267" i="2" s="1"/>
  <c r="Q197" i="2"/>
  <c r="S197" i="2" s="1"/>
  <c r="Q297" i="2"/>
  <c r="S297" i="2" s="1"/>
  <c r="Q276" i="2"/>
  <c r="S276" i="2" s="1"/>
  <c r="Q272" i="2"/>
  <c r="S272" i="2" s="1"/>
  <c r="Q19" i="2"/>
  <c r="S19" i="2" s="1"/>
  <c r="Q293" i="2"/>
  <c r="S293" i="2" s="1"/>
  <c r="Q290" i="2"/>
  <c r="S290" i="2" s="1"/>
  <c r="Q288" i="2"/>
  <c r="S288" i="2" s="1"/>
  <c r="Q193" i="2"/>
  <c r="S193" i="2" s="1"/>
  <c r="Q151" i="2"/>
  <c r="S151" i="2" s="1"/>
  <c r="Q60" i="2"/>
  <c r="S60" i="2" s="1"/>
  <c r="Q287" i="2"/>
  <c r="S287" i="2" s="1"/>
  <c r="Q91" i="2"/>
  <c r="S91" i="2" s="1"/>
  <c r="Q271" i="2"/>
  <c r="S271" i="2" s="1"/>
  <c r="Q294" i="2"/>
  <c r="S294" i="2" s="1"/>
  <c r="Q243" i="2"/>
  <c r="S243" i="2" s="1"/>
  <c r="Q211" i="2"/>
  <c r="S211" i="2" s="1"/>
  <c r="Q179" i="2"/>
  <c r="S179" i="2" s="1"/>
  <c r="Q145" i="2"/>
  <c r="S145" i="2" s="1"/>
  <c r="Q110" i="2"/>
  <c r="S110" i="2" s="1"/>
  <c r="Q66" i="2"/>
  <c r="S66" i="2" s="1"/>
  <c r="Q278" i="2"/>
  <c r="S278" i="2" s="1"/>
  <c r="Q177" i="2"/>
  <c r="S177" i="2" s="1"/>
  <c r="Q198" i="2"/>
  <c r="S198" i="2" s="1"/>
  <c r="Q299" i="2"/>
  <c r="S299" i="2" s="1"/>
  <c r="Q220" i="2"/>
  <c r="S220" i="2" s="1"/>
  <c r="Q84" i="2"/>
  <c r="S84" i="2" s="1"/>
  <c r="Q223" i="2"/>
  <c r="S223" i="2" s="1"/>
  <c r="Q150" i="2"/>
  <c r="S150" i="2" s="1"/>
  <c r="Q140" i="2"/>
  <c r="S140" i="2" s="1"/>
  <c r="Q225" i="2"/>
  <c r="S225" i="2" s="1"/>
  <c r="Q235" i="2"/>
  <c r="S235" i="2" s="1"/>
  <c r="Q167" i="2"/>
  <c r="S167" i="2" s="1"/>
  <c r="Q163" i="2"/>
  <c r="S163" i="2" s="1"/>
  <c r="Q139" i="2"/>
  <c r="S139" i="2" s="1"/>
  <c r="Q319" i="2"/>
  <c r="S319" i="2" s="1"/>
  <c r="Q303" i="2"/>
  <c r="S303" i="2" s="1"/>
  <c r="Q335" i="2"/>
  <c r="S335" i="2" s="1"/>
  <c r="Q313" i="2"/>
  <c r="S313" i="2" s="1"/>
  <c r="Q323" i="2"/>
  <c r="S323" i="2" s="1"/>
  <c r="Q311" i="2"/>
  <c r="S311" i="2" s="1"/>
  <c r="Q304" i="2"/>
  <c r="S304" i="2" s="1"/>
  <c r="Q309" i="2"/>
  <c r="S309" i="2" s="1"/>
  <c r="Q334" i="2"/>
  <c r="S334" i="2" s="1"/>
  <c r="Q325" i="2"/>
  <c r="S325" i="2" s="1"/>
  <c r="Q328" i="2"/>
  <c r="S328" i="2" s="1"/>
  <c r="Q321" i="2"/>
  <c r="S321" i="2" s="1"/>
  <c r="P335" i="2"/>
  <c r="S341" i="2"/>
  <c r="S350" i="2"/>
  <c r="S340" i="2"/>
  <c r="Q281" i="2"/>
  <c r="S281" i="2" s="1"/>
  <c r="Q107" i="2"/>
  <c r="S107" i="2" s="1"/>
  <c r="Q232" i="2"/>
  <c r="S232" i="2" s="1"/>
  <c r="Q124" i="2"/>
  <c r="S124" i="2" s="1"/>
  <c r="Q74" i="2"/>
  <c r="S74" i="2" s="1"/>
  <c r="S354" i="2"/>
  <c r="S351" i="2"/>
  <c r="Q208" i="2"/>
  <c r="S208" i="2" s="1"/>
  <c r="Q200" i="2"/>
  <c r="S200" i="2" s="1"/>
  <c r="Q196" i="2"/>
  <c r="S196" i="2" s="1"/>
  <c r="Q310" i="2"/>
  <c r="S310" i="2" s="1"/>
  <c r="Q93" i="2"/>
  <c r="S93" i="2" s="1"/>
  <c r="Q77" i="2"/>
  <c r="S77" i="2" s="1"/>
  <c r="Q326" i="2"/>
  <c r="S326" i="2" s="1"/>
  <c r="S356" i="2"/>
  <c r="Q119" i="2"/>
  <c r="S119" i="2" s="1"/>
  <c r="Q218" i="2"/>
  <c r="S218" i="2" s="1"/>
  <c r="Q302" i="2"/>
  <c r="S302" i="2" s="1"/>
  <c r="S342" i="2"/>
  <c r="Q252" i="2"/>
  <c r="S252" i="2" s="1"/>
  <c r="Q76" i="2"/>
  <c r="S76" i="2" s="1"/>
  <c r="Q68" i="2"/>
  <c r="S68" i="2" s="1"/>
  <c r="Q324" i="2"/>
  <c r="S324" i="2" s="1"/>
  <c r="Q279" i="2"/>
  <c r="S279" i="2" s="1"/>
  <c r="Q292" i="2"/>
  <c r="S292" i="2" s="1"/>
  <c r="Q269" i="2"/>
  <c r="S269" i="2" s="1"/>
  <c r="Q250" i="2"/>
  <c r="S250" i="2" s="1"/>
  <c r="Q16" i="2"/>
  <c r="Q265" i="2"/>
  <c r="Q15" i="2"/>
  <c r="S70" i="2"/>
  <c r="S357" i="2"/>
  <c r="M359" i="2"/>
  <c r="K359" i="2"/>
  <c r="J359" i="2"/>
  <c r="S100" i="2" l="1"/>
  <c r="Q359" i="2"/>
  <c r="S15" i="2"/>
  <c r="S16" i="2"/>
  <c r="S338" i="2"/>
  <c r="S265" i="2"/>
  <c r="R217" i="2"/>
  <c r="R216" i="2"/>
  <c r="P216" i="2"/>
  <c r="R328" i="2"/>
  <c r="R327" i="2"/>
  <c r="P327" i="2"/>
  <c r="R360" i="2"/>
  <c r="S360" i="2"/>
  <c r="R215" i="2"/>
  <c r="Q215" i="2"/>
  <c r="S215" i="2" s="1"/>
  <c r="R214" i="2"/>
  <c r="R213" i="2"/>
  <c r="R212" i="2"/>
  <c r="R211" i="2"/>
  <c r="R210" i="2"/>
  <c r="R209" i="2"/>
  <c r="R208" i="2"/>
  <c r="R207" i="2"/>
  <c r="R326" i="2"/>
  <c r="R206" i="2"/>
  <c r="R205" i="2"/>
  <c r="R204" i="2"/>
  <c r="Q204" i="2"/>
  <c r="S204" i="2" s="1"/>
  <c r="R203" i="2"/>
  <c r="R202" i="2"/>
  <c r="Q202" i="2"/>
  <c r="S202" i="2" s="1"/>
  <c r="R201" i="2"/>
  <c r="R200" i="2"/>
  <c r="R199" i="2"/>
  <c r="R198" i="2"/>
  <c r="R359" i="2"/>
  <c r="S359" i="2"/>
  <c r="R197" i="2"/>
  <c r="R196" i="2"/>
  <c r="R195" i="2"/>
  <c r="R194" i="2"/>
  <c r="R193" i="2"/>
  <c r="R192" i="2"/>
  <c r="R191" i="2"/>
  <c r="R190" i="2"/>
  <c r="R189" i="2"/>
  <c r="P189" i="2"/>
  <c r="R188" i="2"/>
  <c r="R324" i="2"/>
  <c r="P324" i="2"/>
  <c r="R187" i="2"/>
  <c r="R186" i="2"/>
  <c r="P186" i="2"/>
  <c r="R185" i="2"/>
  <c r="Q185" i="2"/>
  <c r="S185" i="2" s="1"/>
  <c r="R323" i="2"/>
  <c r="P323" i="2"/>
  <c r="R184" i="2"/>
  <c r="R322" i="2"/>
  <c r="Q322" i="2"/>
  <c r="S322" i="2" s="1"/>
  <c r="R183" i="2"/>
  <c r="P183" i="2"/>
  <c r="R182" i="2"/>
  <c r="Q182" i="2"/>
  <c r="S182" i="2" s="1"/>
  <c r="R181" i="2"/>
  <c r="P181" i="2"/>
  <c r="R180" i="2"/>
  <c r="Q180" i="2"/>
  <c r="S180" i="2" s="1"/>
  <c r="R179" i="2"/>
  <c r="P179" i="2"/>
  <c r="R178" i="2"/>
  <c r="R177" i="2"/>
  <c r="P177" i="2"/>
  <c r="R176" i="2"/>
  <c r="R175" i="2"/>
  <c r="P175" i="2"/>
  <c r="R174" i="2"/>
  <c r="R173" i="2"/>
  <c r="P173" i="2"/>
  <c r="R172" i="2"/>
  <c r="R358" i="2"/>
  <c r="P358" i="2"/>
  <c r="R171" i="2"/>
  <c r="R321" i="2"/>
  <c r="P321" i="2"/>
  <c r="R319" i="2"/>
  <c r="R170" i="2"/>
  <c r="P170" i="2"/>
  <c r="R169" i="2"/>
  <c r="P169" i="2"/>
  <c r="R168" i="2"/>
  <c r="Q168" i="2"/>
  <c r="S168" i="2" s="1"/>
  <c r="R166" i="2"/>
  <c r="P166" i="2"/>
  <c r="R165" i="2"/>
  <c r="Q165" i="2"/>
  <c r="S165" i="2" s="1"/>
  <c r="R164" i="2"/>
  <c r="P164" i="2"/>
  <c r="R163" i="2"/>
  <c r="R162" i="2"/>
  <c r="P162" i="2"/>
  <c r="R161" i="2"/>
  <c r="R159" i="2"/>
  <c r="P159" i="2"/>
  <c r="R158" i="2"/>
  <c r="R157" i="2"/>
  <c r="P157" i="2"/>
  <c r="R156" i="2"/>
  <c r="R155" i="2"/>
  <c r="P155" i="2"/>
  <c r="R357" i="2"/>
  <c r="R154" i="2"/>
  <c r="P154" i="2"/>
  <c r="R153" i="2"/>
  <c r="R152" i="2"/>
  <c r="P152" i="2"/>
  <c r="R151" i="2"/>
  <c r="R150" i="2"/>
  <c r="P150" i="2"/>
  <c r="R149" i="2"/>
  <c r="Q149" i="2"/>
  <c r="S149" i="2" s="1"/>
  <c r="R148" i="2"/>
  <c r="P148" i="2"/>
  <c r="R147" i="2"/>
  <c r="R146" i="2"/>
  <c r="P146" i="2"/>
  <c r="R356" i="2"/>
  <c r="R145" i="2"/>
  <c r="R144" i="2"/>
  <c r="P144" i="2"/>
  <c r="R318" i="2"/>
  <c r="Q318" i="2"/>
  <c r="S318" i="2" s="1"/>
  <c r="R142" i="2"/>
  <c r="R317" i="2"/>
  <c r="P317" i="2"/>
  <c r="R140" i="2"/>
  <c r="R139" i="2"/>
  <c r="P139" i="2"/>
  <c r="R138" i="2"/>
  <c r="Q138" i="2"/>
  <c r="S138" i="2" s="1"/>
  <c r="R137" i="2"/>
  <c r="P137" i="2"/>
  <c r="R355" i="2"/>
  <c r="R316" i="2"/>
  <c r="P316" i="2"/>
  <c r="R315" i="2"/>
  <c r="R136" i="2"/>
  <c r="P136" i="2"/>
  <c r="R135" i="2"/>
  <c r="R134" i="2"/>
  <c r="P134" i="2"/>
  <c r="R133" i="2"/>
  <c r="R132" i="2"/>
  <c r="P132" i="2"/>
  <c r="R131" i="2"/>
  <c r="R314" i="2"/>
  <c r="P314" i="2"/>
  <c r="Q129" i="2"/>
  <c r="S129" i="2" s="1"/>
  <c r="R129" i="2"/>
  <c r="P129" i="2"/>
  <c r="R128" i="2"/>
  <c r="P128" i="2"/>
  <c r="R127" i="2"/>
  <c r="Q127" i="2"/>
  <c r="S127" i="2" s="1"/>
  <c r="R312" i="2"/>
  <c r="P312" i="2"/>
  <c r="R126" i="2"/>
  <c r="Q126" i="2"/>
  <c r="S126" i="2" s="1"/>
  <c r="R354" i="2"/>
  <c r="P354" i="2"/>
  <c r="R124" i="2"/>
  <c r="P124" i="2"/>
  <c r="R123" i="2"/>
  <c r="P123" i="2"/>
  <c r="R120" i="2"/>
  <c r="Q120" i="2"/>
  <c r="S120" i="2" s="1"/>
  <c r="R119" i="2"/>
  <c r="P119" i="2"/>
  <c r="R118" i="2"/>
  <c r="R117" i="2"/>
  <c r="P117" i="2"/>
  <c r="R116" i="2"/>
  <c r="Q116" i="2"/>
  <c r="S116" i="2" s="1"/>
  <c r="R353" i="2"/>
  <c r="P353" i="2"/>
  <c r="R115" i="2"/>
  <c r="R114" i="2"/>
  <c r="P114" i="2"/>
  <c r="R113" i="2"/>
  <c r="R112" i="2"/>
  <c r="P112" i="2"/>
  <c r="R111" i="2"/>
  <c r="R110" i="2"/>
  <c r="P110" i="2"/>
  <c r="R109" i="2"/>
  <c r="Q109" i="2"/>
  <c r="S109" i="2" s="1"/>
  <c r="R352" i="2"/>
  <c r="P352" i="2"/>
  <c r="R108" i="2"/>
  <c r="Q108" i="2"/>
  <c r="S108" i="2" s="1"/>
  <c r="R351" i="2"/>
  <c r="P351" i="2"/>
  <c r="R311" i="2"/>
  <c r="R107" i="2"/>
  <c r="P107" i="2"/>
  <c r="R106" i="2"/>
  <c r="Q106" i="2"/>
  <c r="S106" i="2" s="1"/>
  <c r="R310" i="2"/>
  <c r="P310" i="2"/>
  <c r="R105" i="2"/>
  <c r="Q105" i="2"/>
  <c r="S105" i="2" s="1"/>
  <c r="R350" i="2"/>
  <c r="R104" i="2"/>
  <c r="Q104" i="2"/>
  <c r="S104" i="2" s="1"/>
  <c r="R103" i="2"/>
  <c r="R15" i="2"/>
  <c r="R308" i="2"/>
  <c r="R307" i="2"/>
  <c r="R102" i="2"/>
  <c r="R306" i="2"/>
  <c r="R101" i="2"/>
  <c r="R305" i="2"/>
  <c r="Q305" i="2"/>
  <c r="S305" i="2" s="1"/>
  <c r="R100" i="2"/>
  <c r="R99" i="2"/>
  <c r="R349" i="2"/>
  <c r="R98" i="2"/>
  <c r="R97" i="2"/>
  <c r="R304" i="2"/>
  <c r="R96" i="2"/>
  <c r="R94" i="2"/>
  <c r="R93" i="2"/>
  <c r="R91" i="2"/>
  <c r="R302" i="2"/>
  <c r="R90" i="2"/>
  <c r="Q90" i="2"/>
  <c r="S90" i="2" s="1"/>
  <c r="R89" i="2"/>
  <c r="R87" i="2"/>
  <c r="R301" i="2"/>
  <c r="R86" i="2"/>
  <c r="R85" i="2"/>
  <c r="Q85" i="2"/>
  <c r="S85" i="2" s="1"/>
  <c r="R84" i="2"/>
  <c r="R83" i="2"/>
  <c r="R82" i="2"/>
  <c r="Q81" i="2"/>
  <c r="S81" i="2" s="1"/>
  <c r="R81" i="2"/>
  <c r="R80" i="2"/>
  <c r="R79" i="2"/>
  <c r="P79" i="2"/>
  <c r="R78" i="2"/>
  <c r="R77" i="2"/>
  <c r="R76" i="2"/>
  <c r="R75" i="2"/>
  <c r="R300" i="2"/>
  <c r="R299" i="2"/>
  <c r="R298" i="2"/>
  <c r="R72" i="2"/>
  <c r="Q72" i="2"/>
  <c r="S72" i="2" s="1"/>
  <c r="R71" i="2"/>
  <c r="R70" i="2"/>
  <c r="R297" i="2"/>
  <c r="R296" i="2"/>
  <c r="R348" i="2"/>
  <c r="R295" i="2"/>
  <c r="R294" i="2"/>
  <c r="R347" i="2"/>
  <c r="R69" i="2"/>
  <c r="P69" i="2"/>
  <c r="R68" i="2"/>
  <c r="R67" i="2"/>
  <c r="R293" i="2"/>
  <c r="R292" i="2"/>
  <c r="P292" i="2"/>
  <c r="R66" i="2"/>
  <c r="R65" i="2"/>
  <c r="R291" i="2"/>
  <c r="R346" i="2"/>
  <c r="R345" i="2"/>
  <c r="R289" i="2"/>
  <c r="P64" i="2"/>
  <c r="R63" i="2"/>
  <c r="P343" i="2"/>
  <c r="R62" i="2"/>
  <c r="R288" i="2"/>
  <c r="P288" i="2"/>
  <c r="R61" i="2"/>
  <c r="Q61" i="2"/>
  <c r="S61" i="2" s="1"/>
  <c r="R60" i="2"/>
  <c r="P60" i="2"/>
  <c r="R59" i="2"/>
  <c r="R58" i="2"/>
  <c r="P58" i="2"/>
  <c r="R57" i="2"/>
  <c r="R56" i="2"/>
  <c r="R287" i="2"/>
  <c r="P287" i="2"/>
  <c r="R55" i="2"/>
  <c r="R54" i="2"/>
  <c r="P54" i="2"/>
  <c r="R53" i="2"/>
  <c r="Q53" i="2"/>
  <c r="S53" i="2" s="1"/>
  <c r="R52" i="2"/>
  <c r="R51" i="2"/>
  <c r="R50" i="2"/>
  <c r="S50" i="2"/>
  <c r="R49" i="2"/>
  <c r="R342" i="2"/>
  <c r="P342" i="2"/>
  <c r="R48" i="2"/>
  <c r="S48" i="2"/>
  <c r="R47" i="2"/>
  <c r="R341" i="2"/>
  <c r="R285" i="2"/>
  <c r="P285" i="2"/>
  <c r="R46" i="2"/>
  <c r="R45" i="2"/>
  <c r="R284" i="2"/>
  <c r="R44" i="2"/>
  <c r="R43" i="2"/>
  <c r="S43" i="2"/>
  <c r="R340" i="2"/>
  <c r="P340" i="2"/>
  <c r="R283" i="2"/>
  <c r="R282" i="2"/>
  <c r="P282" i="2"/>
  <c r="R42" i="2"/>
  <c r="R281" i="2"/>
  <c r="P281" i="2"/>
  <c r="R41" i="2"/>
  <c r="R40" i="2"/>
  <c r="R39" i="2"/>
  <c r="S39" i="2"/>
  <c r="R339" i="2"/>
  <c r="P339" i="2"/>
  <c r="R38" i="2"/>
  <c r="R280" i="2"/>
  <c r="P280" i="2"/>
  <c r="R37" i="2"/>
  <c r="S37" i="2"/>
  <c r="R36" i="2"/>
  <c r="R279" i="2"/>
  <c r="R35" i="2"/>
  <c r="R335" i="2"/>
  <c r="R254" i="2"/>
  <c r="P254" i="2"/>
  <c r="R253" i="2"/>
  <c r="Q253" i="2"/>
  <c r="S253" i="2" s="1"/>
  <c r="R252" i="2"/>
  <c r="P252" i="2"/>
  <c r="R251" i="2"/>
  <c r="Q251" i="2"/>
  <c r="S251" i="2" s="1"/>
  <c r="R250" i="2"/>
  <c r="R249" i="2"/>
  <c r="P249" i="2"/>
  <c r="R248" i="2"/>
  <c r="R247" i="2"/>
  <c r="P247" i="2"/>
  <c r="R246" i="2"/>
  <c r="R34" i="2"/>
  <c r="R33" i="2"/>
  <c r="R32" i="2"/>
  <c r="R31" i="2"/>
  <c r="R30" i="2"/>
  <c r="R29" i="2"/>
  <c r="R28" i="2"/>
  <c r="R27" i="2"/>
  <c r="R26" i="2"/>
  <c r="P26" i="2"/>
  <c r="R278" i="2"/>
  <c r="R25" i="2"/>
  <c r="P25" i="2"/>
  <c r="R277" i="2"/>
  <c r="R276" i="2"/>
  <c r="P276" i="2"/>
  <c r="R275" i="2"/>
  <c r="R274" i="2"/>
  <c r="P274" i="2"/>
  <c r="R24" i="2"/>
  <c r="R23" i="2"/>
  <c r="P23" i="2"/>
  <c r="R273" i="2"/>
  <c r="R22" i="2"/>
  <c r="P22" i="2"/>
  <c r="R21" i="2"/>
  <c r="R272" i="2"/>
  <c r="P272" i="2"/>
  <c r="R271" i="2"/>
  <c r="R20" i="2"/>
  <c r="P20" i="2"/>
  <c r="R19" i="2"/>
  <c r="R18" i="2"/>
  <c r="P18" i="2"/>
  <c r="R270" i="2"/>
  <c r="R17" i="2"/>
  <c r="P17" i="2"/>
  <c r="R269" i="2"/>
  <c r="P269" i="2"/>
  <c r="R338" i="2"/>
  <c r="R268" i="2"/>
  <c r="P268" i="2"/>
  <c r="R363" i="2"/>
  <c r="R245" i="2"/>
  <c r="P245" i="2"/>
  <c r="R244" i="2"/>
  <c r="Q244" i="2"/>
  <c r="S244" i="2" s="1"/>
  <c r="R333" i="2"/>
  <c r="P333" i="2"/>
  <c r="R243" i="2"/>
  <c r="R242" i="2"/>
  <c r="P242" i="2"/>
  <c r="R241" i="2"/>
  <c r="R267" i="2"/>
  <c r="P267" i="2"/>
  <c r="R240" i="2"/>
  <c r="R332" i="2"/>
  <c r="P332" i="2"/>
  <c r="R239" i="2"/>
  <c r="P239" i="2"/>
  <c r="R238" i="2"/>
  <c r="Q238" i="2"/>
  <c r="S238" i="2" s="1"/>
  <c r="R236" i="2"/>
  <c r="P236" i="2"/>
  <c r="R235" i="2"/>
  <c r="R331" i="2"/>
  <c r="P331" i="2"/>
  <c r="R234" i="2"/>
  <c r="Q234" i="2"/>
  <c r="S234" i="2" s="1"/>
  <c r="R233" i="2"/>
  <c r="P233" i="2"/>
  <c r="R232" i="2"/>
  <c r="R230" i="2"/>
  <c r="P230" i="2"/>
  <c r="R229" i="2"/>
  <c r="R330" i="2"/>
  <c r="P330" i="2"/>
  <c r="R228" i="2"/>
  <c r="R227" i="2"/>
  <c r="P227" i="2"/>
  <c r="R266" i="2"/>
  <c r="R226" i="2"/>
  <c r="P226" i="2"/>
  <c r="R225" i="2"/>
  <c r="R329" i="2"/>
  <c r="P329" i="2"/>
  <c r="R224" i="2"/>
  <c r="Q224" i="2"/>
  <c r="S224" i="2" s="1"/>
  <c r="P223" i="2"/>
  <c r="R362" i="2"/>
  <c r="P362" i="2"/>
  <c r="R222" i="2"/>
  <c r="P222" i="2"/>
  <c r="P221" i="2"/>
  <c r="Q221" i="2"/>
  <c r="S221" i="2" s="1"/>
  <c r="R220" i="2"/>
  <c r="R219" i="2"/>
  <c r="P218" i="2"/>
  <c r="S346" i="2" l="1"/>
  <c r="P219" i="2"/>
  <c r="R221" i="2"/>
  <c r="S362" i="2"/>
  <c r="R223" i="2"/>
  <c r="R218" i="2"/>
  <c r="P220" i="2"/>
  <c r="Q222" i="2"/>
  <c r="S222" i="2" s="1"/>
  <c r="Q329" i="2"/>
  <c r="S329" i="2" s="1"/>
  <c r="P225" i="2"/>
  <c r="Q226" i="2"/>
  <c r="S226" i="2" s="1"/>
  <c r="P266" i="2"/>
  <c r="P228" i="2"/>
  <c r="P229" i="2"/>
  <c r="Q230" i="2"/>
  <c r="S230" i="2" s="1"/>
  <c r="P232" i="2"/>
  <c r="P234" i="2"/>
  <c r="P235" i="2"/>
  <c r="P238" i="2"/>
  <c r="P240" i="2"/>
  <c r="P241" i="2"/>
  <c r="P243" i="2"/>
  <c r="Q333" i="2"/>
  <c r="S333" i="2" s="1"/>
  <c r="P244" i="2"/>
  <c r="P363" i="2"/>
  <c r="P338" i="2"/>
  <c r="P270" i="2"/>
  <c r="P19" i="2"/>
  <c r="P271" i="2"/>
  <c r="P21" i="2"/>
  <c r="Q22" i="2"/>
  <c r="P273" i="2"/>
  <c r="P24" i="2"/>
  <c r="P275" i="2"/>
  <c r="P277" i="2"/>
  <c r="P278" i="2"/>
  <c r="Q26" i="2"/>
  <c r="S26" i="2" s="1"/>
  <c r="P246" i="2"/>
  <c r="Q247" i="2"/>
  <c r="S247" i="2" s="1"/>
  <c r="P248" i="2"/>
  <c r="Q249" i="2"/>
  <c r="S249" i="2" s="1"/>
  <c r="P250" i="2"/>
  <c r="P251" i="2"/>
  <c r="P253" i="2"/>
  <c r="Q254" i="2"/>
  <c r="S254" i="2" s="1"/>
  <c r="P279" i="2"/>
  <c r="P283" i="2"/>
  <c r="P284" i="2"/>
  <c r="P341" i="2"/>
  <c r="S51" i="2"/>
  <c r="P53" i="2"/>
  <c r="P55" i="2"/>
  <c r="P56" i="2"/>
  <c r="P57" i="2"/>
  <c r="P59" i="2"/>
  <c r="P61" i="2"/>
  <c r="P62" i="2"/>
  <c r="P63" i="2"/>
  <c r="P289" i="2"/>
  <c r="P290" i="2"/>
  <c r="P224" i="2"/>
  <c r="R265" i="2"/>
  <c r="R231" i="2"/>
  <c r="R334" i="2"/>
  <c r="R343" i="2"/>
  <c r="Q63" i="2"/>
  <c r="S63" i="2" s="1"/>
  <c r="R64" i="2"/>
  <c r="R290" i="2"/>
  <c r="R344" i="2"/>
  <c r="P344" i="2"/>
  <c r="P346" i="2"/>
  <c r="P65" i="2"/>
  <c r="P293" i="2"/>
  <c r="P68" i="2"/>
  <c r="P294" i="2"/>
  <c r="P348" i="2"/>
  <c r="P297" i="2"/>
  <c r="P71" i="2"/>
  <c r="P298" i="2"/>
  <c r="P75" i="2"/>
  <c r="P78" i="2"/>
  <c r="P81" i="2"/>
  <c r="P83" i="2"/>
  <c r="P85" i="2"/>
  <c r="P301" i="2"/>
  <c r="P89" i="2"/>
  <c r="P302" i="2"/>
  <c r="P93" i="2"/>
  <c r="P96" i="2"/>
  <c r="P97" i="2"/>
  <c r="P349" i="2"/>
  <c r="P100" i="2"/>
  <c r="P101" i="2"/>
  <c r="P102" i="2"/>
  <c r="P308" i="2"/>
  <c r="P103" i="2"/>
  <c r="P350" i="2"/>
  <c r="P345" i="2"/>
  <c r="P291" i="2"/>
  <c r="P66" i="2"/>
  <c r="P67" i="2"/>
  <c r="P347" i="2"/>
  <c r="P295" i="2"/>
  <c r="P296" i="2"/>
  <c r="P70" i="2"/>
  <c r="P72" i="2"/>
  <c r="R73" i="2"/>
  <c r="P299" i="2"/>
  <c r="R74" i="2"/>
  <c r="P300" i="2"/>
  <c r="P76" i="2"/>
  <c r="P77" i="2"/>
  <c r="P80" i="2"/>
  <c r="P82" i="2"/>
  <c r="P84" i="2"/>
  <c r="P86" i="2"/>
  <c r="P87" i="2"/>
  <c r="R88" i="2"/>
  <c r="P90" i="2"/>
  <c r="P91" i="2"/>
  <c r="R92" i="2"/>
  <c r="R303" i="2"/>
  <c r="P94" i="2"/>
  <c r="R95" i="2"/>
  <c r="P304" i="2"/>
  <c r="P98" i="2"/>
  <c r="P99" i="2"/>
  <c r="P305" i="2"/>
  <c r="P306" i="2"/>
  <c r="P307" i="2"/>
  <c r="P15" i="2"/>
  <c r="P104" i="2"/>
  <c r="P105" i="2"/>
  <c r="P106" i="2"/>
  <c r="P311" i="2"/>
  <c r="P108" i="2"/>
  <c r="P109" i="2"/>
  <c r="P111" i="2"/>
  <c r="P113" i="2"/>
  <c r="P115" i="2"/>
  <c r="P116" i="2"/>
  <c r="Q117" i="2"/>
  <c r="S117" i="2" s="1"/>
  <c r="P118" i="2"/>
  <c r="P120" i="2"/>
  <c r="P126" i="2"/>
  <c r="P127" i="2"/>
  <c r="Q128" i="2"/>
  <c r="S128" i="2" s="1"/>
  <c r="Q130" i="2"/>
  <c r="S130" i="2" s="1"/>
  <c r="P131" i="2"/>
  <c r="P133" i="2"/>
  <c r="Q134" i="2"/>
  <c r="S134" i="2" s="1"/>
  <c r="P135" i="2"/>
  <c r="P315" i="2"/>
  <c r="P355" i="2"/>
  <c r="P138" i="2"/>
  <c r="P140" i="2"/>
  <c r="P142" i="2"/>
  <c r="P318" i="2"/>
  <c r="Q144" i="2"/>
  <c r="S144" i="2" s="1"/>
  <c r="P145" i="2"/>
  <c r="P356" i="2"/>
  <c r="P147" i="2"/>
  <c r="Q148" i="2"/>
  <c r="S148" i="2" s="1"/>
  <c r="P149" i="2"/>
  <c r="P151" i="2"/>
  <c r="P153" i="2"/>
  <c r="P357" i="2"/>
  <c r="P156" i="2"/>
  <c r="P158" i="2"/>
  <c r="R309" i="2"/>
  <c r="R313" i="2"/>
  <c r="R130" i="2"/>
  <c r="R143" i="2"/>
  <c r="R160" i="2"/>
  <c r="P161" i="2"/>
  <c r="Q162" i="2"/>
  <c r="S162" i="2" s="1"/>
  <c r="P163" i="2"/>
  <c r="Q164" i="2"/>
  <c r="S164" i="2" s="1"/>
  <c r="P165" i="2"/>
  <c r="Q166" i="2"/>
  <c r="S166" i="2" s="1"/>
  <c r="P168" i="2"/>
  <c r="P319" i="2"/>
  <c r="P171" i="2"/>
  <c r="P172" i="2"/>
  <c r="P174" i="2"/>
  <c r="P176" i="2"/>
  <c r="P178" i="2"/>
  <c r="P180" i="2"/>
  <c r="P182" i="2"/>
  <c r="P322" i="2"/>
  <c r="P184" i="2"/>
  <c r="P185" i="2"/>
  <c r="P187" i="2"/>
  <c r="P188" i="2"/>
  <c r="P190" i="2"/>
  <c r="R325" i="2"/>
  <c r="P325" i="2"/>
  <c r="R167" i="2"/>
  <c r="P191" i="2"/>
  <c r="P193" i="2"/>
  <c r="P195" i="2"/>
  <c r="P197" i="2"/>
  <c r="P198" i="2"/>
  <c r="P200" i="2"/>
  <c r="P202" i="2"/>
  <c r="P204" i="2"/>
  <c r="P206" i="2"/>
  <c r="P207" i="2"/>
  <c r="P209" i="2"/>
  <c r="P213" i="2"/>
  <c r="P215" i="2"/>
  <c r="P360" i="2"/>
  <c r="Q327" i="2"/>
  <c r="S327" i="2" s="1"/>
  <c r="P328" i="2"/>
  <c r="Q216" i="2"/>
  <c r="S216" i="2" s="1"/>
  <c r="P217" i="2"/>
  <c r="P192" i="2"/>
  <c r="P194" i="2"/>
  <c r="P196" i="2"/>
  <c r="P359" i="2"/>
  <c r="P199" i="2"/>
  <c r="P201" i="2"/>
  <c r="P203" i="2"/>
  <c r="P205" i="2"/>
  <c r="P326" i="2"/>
  <c r="P208" i="2"/>
  <c r="P210" i="2"/>
  <c r="P211" i="2"/>
  <c r="P212" i="2"/>
  <c r="P214" i="2"/>
  <c r="S22" i="2" l="1"/>
  <c r="P167" i="2"/>
  <c r="P122" i="2"/>
  <c r="P130" i="2"/>
  <c r="P309" i="2"/>
  <c r="P303" i="2"/>
  <c r="P92" i="2"/>
  <c r="P88" i="2"/>
  <c r="Q88" i="2"/>
  <c r="S88" i="2" s="1"/>
  <c r="P74" i="2"/>
  <c r="P73" i="2"/>
  <c r="P286" i="2"/>
  <c r="P16" i="2"/>
  <c r="R16" i="2"/>
  <c r="P231" i="2"/>
  <c r="P265" i="2"/>
  <c r="Q320" i="2"/>
  <c r="P320" i="2"/>
  <c r="R320" i="2"/>
  <c r="P160" i="2"/>
  <c r="P121" i="2"/>
  <c r="R122" i="2"/>
  <c r="R121" i="2"/>
  <c r="P143" i="2"/>
  <c r="P313" i="2"/>
  <c r="P95" i="2"/>
  <c r="R286" i="2"/>
  <c r="P334" i="2"/>
  <c r="S320" i="2" l="1"/>
</calcChain>
</file>

<file path=xl/sharedStrings.xml><?xml version="1.0" encoding="utf-8"?>
<sst xmlns="http://schemas.openxmlformats.org/spreadsheetml/2006/main" count="4195" uniqueCount="1217">
  <si>
    <t>Oficina Nacional de la Propiedad Industrial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</si>
  <si>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</si>
  <si>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</si>
  <si>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</si>
  <si>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</si>
  <si>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</si>
  <si>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</si>
  <si>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RECAUDACIONES</t>
  </si>
  <si>
    <t>CAJERO</t>
  </si>
  <si>
    <t>DESIGNADO</t>
  </si>
  <si>
    <t>MARCAS</t>
  </si>
  <si>
    <t>ENCARGADO DE CONTABILIDAD</t>
  </si>
  <si>
    <t>INVENCIONES</t>
  </si>
  <si>
    <t>AUXILIAR ADMINISTRATIVO I</t>
  </si>
  <si>
    <t>CONSULTORIA JURIDICA</t>
  </si>
  <si>
    <t>ABOGADO</t>
  </si>
  <si>
    <t>SERVICIOS GENERALES (SECC)</t>
  </si>
  <si>
    <t>CONSERJE</t>
  </si>
  <si>
    <t>SUBDIRECTORA TECNICA</t>
  </si>
  <si>
    <t>ARCHIVO DE INVENCIONES (SECC)</t>
  </si>
  <si>
    <t>ARCHIVISTA</t>
  </si>
  <si>
    <t>CHOFER II</t>
  </si>
  <si>
    <t>OFICINA REGIONAL NORTE</t>
  </si>
  <si>
    <t>OFICINA REGIONAL ESTE</t>
  </si>
  <si>
    <t>REVISION Y FORMALIZACION DE MARCAS</t>
  </si>
  <si>
    <t>MENSAJERO EXTERNO</t>
  </si>
  <si>
    <t>OFICIAL DE SERVICIO AL CLIENTE</t>
  </si>
  <si>
    <t>EXAMINADOR DE FONDO</t>
  </si>
  <si>
    <t>SOPORTE ADMINISTRATIVO</t>
  </si>
  <si>
    <t>SIGNOS DISTINTIVOS</t>
  </si>
  <si>
    <t>INSPECTOR DE S. D.</t>
  </si>
  <si>
    <t>RECURSOS HUMANOS</t>
  </si>
  <si>
    <t>PLANIFICACION Y DESARROLLO</t>
  </si>
  <si>
    <t>DIRECCION GENERAL</t>
  </si>
  <si>
    <t>ANALISTA DE PROYECTOS</t>
  </si>
  <si>
    <t>UNIDAD MEDICA</t>
  </si>
  <si>
    <t>MEDICO ASISTENTE</t>
  </si>
  <si>
    <t>CONTADOR</t>
  </si>
  <si>
    <t>TECNOLOGIA DE LA INFORMACION</t>
  </si>
  <si>
    <t>SOPORTE TECNICO</t>
  </si>
  <si>
    <t>SEGURIDAD</t>
  </si>
  <si>
    <t>DIRECTORA DE INVENCIONES</t>
  </si>
  <si>
    <t>COMUNICACIONES</t>
  </si>
  <si>
    <t>COORDINADOR TECNICO</t>
  </si>
  <si>
    <t>AUXILIAR DE RECURSOS HUMANOS</t>
  </si>
  <si>
    <t>MODULO SAN FRANCISCO</t>
  </si>
  <si>
    <t>COOPERATIVA</t>
  </si>
  <si>
    <t>AUXILIAR DE CONTABILIDAD</t>
  </si>
  <si>
    <t>SECRETARIA</t>
  </si>
  <si>
    <t>AYUDANTE DE MANTENIMIENTO</t>
  </si>
  <si>
    <t>PARALEGAL</t>
  </si>
  <si>
    <t>CALL CENTER</t>
  </si>
  <si>
    <t>SECRETARIA EJECUTIVA</t>
  </si>
  <si>
    <t>SERVICIO AL CLIENTE</t>
  </si>
  <si>
    <t>VIGILANTE</t>
  </si>
  <si>
    <t>PROYECTOS ESPECIALES</t>
  </si>
  <si>
    <t>MAYORDOMO</t>
  </si>
  <si>
    <t>AUXILIAR DE PUBLICACIONES</t>
  </si>
  <si>
    <t>RECEPCIONISTA</t>
  </si>
  <si>
    <t>ENCARGADO DE ASUNTOS LEGALES</t>
  </si>
  <si>
    <t>SUBDIRECCION</t>
  </si>
  <si>
    <t>SUBDIRECTOR</t>
  </si>
  <si>
    <t>CHOFER</t>
  </si>
  <si>
    <t>RENOVACIONES Y MODIFICACIONES</t>
  </si>
  <si>
    <t>CONTROL INTERNO</t>
  </si>
  <si>
    <t>ASISTENTE ADMINISTRATIVO</t>
  </si>
  <si>
    <t>FOTOCOPIADOR</t>
  </si>
  <si>
    <t>FOTOGRAFO</t>
  </si>
  <si>
    <t>SUPERVISOR DE SEGURIDAD</t>
  </si>
  <si>
    <t>ADMINISTRADOR DE REDES</t>
  </si>
  <si>
    <t>AUXILIAR DE COMUNICACIONES</t>
  </si>
  <si>
    <t>MENSAJERO INTERNO</t>
  </si>
  <si>
    <t>COORDINADORA TECNICA RII</t>
  </si>
  <si>
    <t>DISEÑADORA GRAFICA</t>
  </si>
  <si>
    <t>ENCARGADO DE MANTENIMIENTO</t>
  </si>
  <si>
    <t>DIRECTORA GENERAL</t>
  </si>
  <si>
    <t>AUXILIAR DE CORRESPONDENCIA</t>
  </si>
  <si>
    <t>ENCARGADO DE COMPRAS</t>
  </si>
  <si>
    <t>ASISTENTE EJECUTIVA</t>
  </si>
  <si>
    <t>ASISTENTE</t>
  </si>
  <si>
    <t>ALGUACIL</t>
  </si>
  <si>
    <t>ADMINISTRATIVO Y FINANCIERO</t>
  </si>
  <si>
    <t>CONTADORA</t>
  </si>
  <si>
    <t>EXAMINADOR LEGAL</t>
  </si>
  <si>
    <t>CAMARERO</t>
  </si>
  <si>
    <t>PERIODISTA</t>
  </si>
  <si>
    <t>SUBCONTADORA</t>
  </si>
  <si>
    <t>AUXILIAR DE MANTENIMIENTO</t>
  </si>
  <si>
    <t>TESORERIA</t>
  </si>
  <si>
    <t>AUXILIAR DE CONTROL INTERNO</t>
  </si>
  <si>
    <t>JARDINERO</t>
  </si>
  <si>
    <t>COORDINADOR DE PUBLICACIONES</t>
  </si>
  <si>
    <t>ENCARGADA DE RECURSOS HUMANOS</t>
  </si>
  <si>
    <t>CONSULTOR JURIDICO</t>
  </si>
  <si>
    <t>MENSAJERO</t>
  </si>
  <si>
    <t>AUXILIAR DE ENTREGA</t>
  </si>
  <si>
    <t>REPRESENTANTE DEL CALL CENTER</t>
  </si>
  <si>
    <t>AUXILIAR GESTION DE LA CALIDAD</t>
  </si>
  <si>
    <t>RESPONSABLE PAGINA WEB</t>
  </si>
  <si>
    <t>ENCARGADO ADMINISTRATIVO</t>
  </si>
  <si>
    <t>TECNICO SOPORTE INFORMATICO</t>
  </si>
  <si>
    <t>ENCARGADO DE RECURSOS HUMANOS</t>
  </si>
  <si>
    <t>“Año del Fomento de la Vivienda”</t>
  </si>
  <si>
    <t>Seguridad Social (LEY 87-01)</t>
  </si>
  <si>
    <t>Total Retenciones y Aportes</t>
  </si>
  <si>
    <t>Sueldo Neto (RD$)</t>
  </si>
  <si>
    <t>Sub-Cuenta No.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</si>
  <si>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</si>
  <si>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</si>
  <si>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</si>
  <si>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</si>
  <si>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</si>
  <si>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</si>
  <si>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</si>
  <si>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</si>
  <si>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</si>
  <si>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</si>
  <si>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</si>
  <si>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</si>
  <si>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</si>
  <si>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00001000</t>
  </si>
  <si>
    <t>00001003</t>
  </si>
  <si>
    <t>ENCARGADA MODULO DE BANI</t>
  </si>
  <si>
    <t>MODULO BANI</t>
  </si>
  <si>
    <t>00001004</t>
  </si>
  <si>
    <t>ADMINISTRATIVO (DIV)</t>
  </si>
  <si>
    <t>00001005</t>
  </si>
  <si>
    <t>00001006</t>
  </si>
  <si>
    <t>00001007</t>
  </si>
  <si>
    <t>00001012</t>
  </si>
  <si>
    <t>REPRESENTANTE DE SERV. AL CLIE</t>
  </si>
  <si>
    <t>00001014</t>
  </si>
  <si>
    <t>00001015</t>
  </si>
  <si>
    <t>00000102</t>
  </si>
  <si>
    <t>AUXILIAR DE RENOVACIONES Y  MO</t>
  </si>
  <si>
    <t>00001024</t>
  </si>
  <si>
    <t>00001026</t>
  </si>
  <si>
    <t>00000103</t>
  </si>
  <si>
    <t>00001031</t>
  </si>
  <si>
    <t>00001032</t>
  </si>
  <si>
    <t>ENCARGADO AUDIOVISUAL</t>
  </si>
  <si>
    <t>00001033</t>
  </si>
  <si>
    <t>ARCHIVO DE SIGNOS DISTINTIVOS (SECC)</t>
  </si>
  <si>
    <t>00001034</t>
  </si>
  <si>
    <t>00001040</t>
  </si>
  <si>
    <t>00001043</t>
  </si>
  <si>
    <t>00001044</t>
  </si>
  <si>
    <t>00001049</t>
  </si>
  <si>
    <t>00001050</t>
  </si>
  <si>
    <t>00001051</t>
  </si>
  <si>
    <t>00001052</t>
  </si>
  <si>
    <t>00001053</t>
  </si>
  <si>
    <t>00001061</t>
  </si>
  <si>
    <t>00001062</t>
  </si>
  <si>
    <t>00001064</t>
  </si>
  <si>
    <t>00001065</t>
  </si>
  <si>
    <t>00000107</t>
  </si>
  <si>
    <t>00001071</t>
  </si>
  <si>
    <t>00001080</t>
  </si>
  <si>
    <t>00001084</t>
  </si>
  <si>
    <t>00001086</t>
  </si>
  <si>
    <t>00001087</t>
  </si>
  <si>
    <t>00001090</t>
  </si>
  <si>
    <t>ENCARGADO SERVICIOS GENERALES</t>
  </si>
  <si>
    <t>00001099</t>
  </si>
  <si>
    <t>00000110</t>
  </si>
  <si>
    <t>PUBLICACIONES</t>
  </si>
  <si>
    <t>00000112</t>
  </si>
  <si>
    <t>00000115</t>
  </si>
  <si>
    <t>00000118</t>
  </si>
  <si>
    <t>00000124</t>
  </si>
  <si>
    <t>00000126</t>
  </si>
  <si>
    <t>NOMBRES COMERCIALES</t>
  </si>
  <si>
    <t>00000127</t>
  </si>
  <si>
    <t>CONTABILIDAD (DIV)</t>
  </si>
  <si>
    <t>00000128</t>
  </si>
  <si>
    <t>AUXILIAR DE REV. FORM</t>
  </si>
  <si>
    <t>00000130</t>
  </si>
  <si>
    <t>00000132</t>
  </si>
  <si>
    <t>AUXILIAR DE REV. Y FORM. NOMBR</t>
  </si>
  <si>
    <t>REVISION Y FORMALIZACION DE NOMBRES COME</t>
  </si>
  <si>
    <t>00000133</t>
  </si>
  <si>
    <t>AUXILIAR DE REVISION Y FORM. S</t>
  </si>
  <si>
    <t>00000135</t>
  </si>
  <si>
    <t>CORRESPONDENCIA ( SECC)</t>
  </si>
  <si>
    <t>00000139</t>
  </si>
  <si>
    <t>00000143</t>
  </si>
  <si>
    <t>00000148</t>
  </si>
  <si>
    <t>GESTION DE LA CALIDAD</t>
  </si>
  <si>
    <t>00000149</t>
  </si>
  <si>
    <t>ENCARGADO CATI</t>
  </si>
  <si>
    <t>ACADEMIA NACIONAL PROP. INTELECT. (ANPI)</t>
  </si>
  <si>
    <t>00000155</t>
  </si>
  <si>
    <t>00000161</t>
  </si>
  <si>
    <t>00000165</t>
  </si>
  <si>
    <t>00000170</t>
  </si>
  <si>
    <t>RESPONSABLE DE RENOVACIONES Y</t>
  </si>
  <si>
    <t>00000171</t>
  </si>
  <si>
    <t>00000173</t>
  </si>
  <si>
    <t>00000177</t>
  </si>
  <si>
    <t>00000178</t>
  </si>
  <si>
    <t>COORDINADORA  SECC. ENTREGA</t>
  </si>
  <si>
    <t>ENTREGA</t>
  </si>
  <si>
    <t>00000179</t>
  </si>
  <si>
    <t>00000181</t>
  </si>
  <si>
    <t>FINANCIERO (DIV)</t>
  </si>
  <si>
    <t>00000182</t>
  </si>
  <si>
    <t>00000186</t>
  </si>
  <si>
    <t>00000189</t>
  </si>
  <si>
    <t>ENCARGADO DE ENTREGA DE REGIST</t>
  </si>
  <si>
    <t>00000190</t>
  </si>
  <si>
    <t>00000200</t>
  </si>
  <si>
    <t>00002003</t>
  </si>
  <si>
    <t>ANALISTA INFORMACION TECNOLOGI</t>
  </si>
  <si>
    <t>00002004</t>
  </si>
  <si>
    <t>00002006</t>
  </si>
  <si>
    <t>00002007</t>
  </si>
  <si>
    <t>00002008</t>
  </si>
  <si>
    <t>00002010</t>
  </si>
  <si>
    <t>00002012</t>
  </si>
  <si>
    <t>00002013</t>
  </si>
  <si>
    <t>00002014</t>
  </si>
  <si>
    <t>00002015</t>
  </si>
  <si>
    <t>00002016</t>
  </si>
  <si>
    <t>00000203</t>
  </si>
  <si>
    <t>00000206</t>
  </si>
  <si>
    <t>00000207</t>
  </si>
  <si>
    <t>ANALISTA  GESTION  CALIDAD</t>
  </si>
  <si>
    <t>00000208</t>
  </si>
  <si>
    <t>00000209</t>
  </si>
  <si>
    <t>00000211</t>
  </si>
  <si>
    <t>ENCARGADO DE CORRESPONDENCIA</t>
  </si>
  <si>
    <t>00000212</t>
  </si>
  <si>
    <t>00000215</t>
  </si>
  <si>
    <t>00000219</t>
  </si>
  <si>
    <t>00000221</t>
  </si>
  <si>
    <t>00000224</t>
  </si>
  <si>
    <t>RECURSOS Y ACCCIONES LEGALES</t>
  </si>
  <si>
    <t>00000226</t>
  </si>
  <si>
    <t>00000227</t>
  </si>
  <si>
    <t>ENCARGADO DE REV. Y FORM. MARC</t>
  </si>
  <si>
    <t>00000232</t>
  </si>
  <si>
    <t>00000243</t>
  </si>
  <si>
    <t>00000245</t>
  </si>
  <si>
    <t>00000247</t>
  </si>
  <si>
    <t>00000249</t>
  </si>
  <si>
    <t>00000250</t>
  </si>
  <si>
    <t>00000253</t>
  </si>
  <si>
    <t>00000256</t>
  </si>
  <si>
    <t>ENCARGADO  DIV. NOMBRES Y MARC</t>
  </si>
  <si>
    <t>00000257</t>
  </si>
  <si>
    <t>00000262</t>
  </si>
  <si>
    <t>00000264</t>
  </si>
  <si>
    <t>00000268</t>
  </si>
  <si>
    <t>00000273</t>
  </si>
  <si>
    <t>00000274</t>
  </si>
  <si>
    <t>00000275</t>
  </si>
  <si>
    <t>00000292</t>
  </si>
  <si>
    <t>00000297</t>
  </si>
  <si>
    <t>00000298</t>
  </si>
  <si>
    <t>00000300</t>
  </si>
  <si>
    <t>00000303</t>
  </si>
  <si>
    <t>00000314</t>
  </si>
  <si>
    <t>00000315</t>
  </si>
  <si>
    <t>00000323</t>
  </si>
  <si>
    <t>00000324</t>
  </si>
  <si>
    <t>00000325</t>
  </si>
  <si>
    <t>00000326</t>
  </si>
  <si>
    <t>00000340</t>
  </si>
  <si>
    <t>00000368</t>
  </si>
  <si>
    <t>00000370</t>
  </si>
  <si>
    <t>00000374</t>
  </si>
  <si>
    <t>00000381</t>
  </si>
  <si>
    <t>00000383</t>
  </si>
  <si>
    <t>00000386</t>
  </si>
  <si>
    <t>00000399</t>
  </si>
  <si>
    <t>00000408</t>
  </si>
  <si>
    <t>00000411</t>
  </si>
  <si>
    <t>00000418</t>
  </si>
  <si>
    <t>00000421</t>
  </si>
  <si>
    <t>ENCARGADO DE REV. Y FORM. NOMB</t>
  </si>
  <si>
    <t>00000425</t>
  </si>
  <si>
    <t>00000428</t>
  </si>
  <si>
    <t>00000436</t>
  </si>
  <si>
    <t>00000437</t>
  </si>
  <si>
    <t>00000440</t>
  </si>
  <si>
    <t>00000443</t>
  </si>
  <si>
    <t>00000448</t>
  </si>
  <si>
    <t>00000449</t>
  </si>
  <si>
    <t>00000451</t>
  </si>
  <si>
    <t>ENCARGADA ARCHIVO DE S. D.</t>
  </si>
  <si>
    <t>00000453</t>
  </si>
  <si>
    <t>00000458</t>
  </si>
  <si>
    <t>00000464</t>
  </si>
  <si>
    <t>00000465</t>
  </si>
  <si>
    <t>00000467</t>
  </si>
  <si>
    <t>00000473</t>
  </si>
  <si>
    <t>00000475</t>
  </si>
  <si>
    <t>00000481</t>
  </si>
  <si>
    <t>00000482</t>
  </si>
  <si>
    <t>00000483</t>
  </si>
  <si>
    <t>00000488</t>
  </si>
  <si>
    <t>ENCARGADO DE SERVICIO AL CLIEN</t>
  </si>
  <si>
    <t>00000491</t>
  </si>
  <si>
    <t>DIRECTORA DE SIGNOS DISTINTIVO</t>
  </si>
  <si>
    <t>00000493</t>
  </si>
  <si>
    <t>ENCARGADA DE NOMINAS</t>
  </si>
  <si>
    <t>00000496</t>
  </si>
  <si>
    <t>00000502</t>
  </si>
  <si>
    <t>00000508</t>
  </si>
  <si>
    <t>00000510</t>
  </si>
  <si>
    <t>ENCARGADA ADMINISTRATIVA</t>
  </si>
  <si>
    <t>00000513</t>
  </si>
  <si>
    <t>ENCARGADA FINANCIERO</t>
  </si>
  <si>
    <t>00000515</t>
  </si>
  <si>
    <t>00000518</t>
  </si>
  <si>
    <t>ENCARGADO TESORERIA</t>
  </si>
  <si>
    <t>00000520</t>
  </si>
  <si>
    <t>ENCARGADA DE PROTOCOLO</t>
  </si>
  <si>
    <t>00000523</t>
  </si>
  <si>
    <t>00000527</t>
  </si>
  <si>
    <t>00000528</t>
  </si>
  <si>
    <t>00000529</t>
  </si>
  <si>
    <t>00000530</t>
  </si>
  <si>
    <t>OFICINA DE ACCESO A LA INFORMACION PUBLI</t>
  </si>
  <si>
    <t>00000533</t>
  </si>
  <si>
    <t>00000534</t>
  </si>
  <si>
    <t>00000536</t>
  </si>
  <si>
    <t>00000542</t>
  </si>
  <si>
    <t>COORDINADOR DE INSPECCIONES</t>
  </si>
  <si>
    <t>00000543</t>
  </si>
  <si>
    <t>00000544</t>
  </si>
  <si>
    <t>00000546</t>
  </si>
  <si>
    <t>00000547</t>
  </si>
  <si>
    <t>00000548</t>
  </si>
  <si>
    <t>00000549</t>
  </si>
  <si>
    <t>00000550</t>
  </si>
  <si>
    <t>ENCARGADO NOMBRES COMERCIALES</t>
  </si>
  <si>
    <t>00000552</t>
  </si>
  <si>
    <t>00000555</t>
  </si>
  <si>
    <t>00000558</t>
  </si>
  <si>
    <t>00000559</t>
  </si>
  <si>
    <t>00000562</t>
  </si>
  <si>
    <t>ANALISTA DE RELACIONES INTERNA</t>
  </si>
  <si>
    <t>RELACIONES INTERINSTITUCIONALES</t>
  </si>
  <si>
    <t>00000566</t>
  </si>
  <si>
    <t>00000569</t>
  </si>
  <si>
    <t>00000572</t>
  </si>
  <si>
    <t>MANTENIMIENTO</t>
  </si>
  <si>
    <t>00000573</t>
  </si>
  <si>
    <t>00000574</t>
  </si>
  <si>
    <t>00000576</t>
  </si>
  <si>
    <t>00000579</t>
  </si>
  <si>
    <t>00000058</t>
  </si>
  <si>
    <t>00000581</t>
  </si>
  <si>
    <t>00000582</t>
  </si>
  <si>
    <t>00000584</t>
  </si>
  <si>
    <t>00000590</t>
  </si>
  <si>
    <t>AUXILIAR</t>
  </si>
  <si>
    <t>00000593</t>
  </si>
  <si>
    <t>00000595</t>
  </si>
  <si>
    <t>00000597</t>
  </si>
  <si>
    <t>00000598</t>
  </si>
  <si>
    <t>00000599</t>
  </si>
  <si>
    <t>00000602</t>
  </si>
  <si>
    <t>00000605</t>
  </si>
  <si>
    <t>00000607</t>
  </si>
  <si>
    <t>00000610</t>
  </si>
  <si>
    <t>00000611</t>
  </si>
  <si>
    <t>00000616</t>
  </si>
  <si>
    <t>00000617</t>
  </si>
  <si>
    <t>00000619</t>
  </si>
  <si>
    <t>00000621</t>
  </si>
  <si>
    <t>00000622</t>
  </si>
  <si>
    <t>00000624</t>
  </si>
  <si>
    <t>00000625</t>
  </si>
  <si>
    <t>00000626</t>
  </si>
  <si>
    <t>00000627</t>
  </si>
  <si>
    <t>00000630</t>
  </si>
  <si>
    <t>00000639</t>
  </si>
  <si>
    <t>00000642</t>
  </si>
  <si>
    <t>00000643</t>
  </si>
  <si>
    <t>00000647</t>
  </si>
  <si>
    <t>00000652</t>
  </si>
  <si>
    <t>ENCARGADO CAPACITACION Y DESAR</t>
  </si>
  <si>
    <t>00000656</t>
  </si>
  <si>
    <t>00000659</t>
  </si>
  <si>
    <t>00000666</t>
  </si>
  <si>
    <t>00000671</t>
  </si>
  <si>
    <t>00000674</t>
  </si>
  <si>
    <t>00000675</t>
  </si>
  <si>
    <t>00000677</t>
  </si>
  <si>
    <t>00000678</t>
  </si>
  <si>
    <t>00000680</t>
  </si>
  <si>
    <t>00000684</t>
  </si>
  <si>
    <t>00000688</t>
  </si>
  <si>
    <t>00000689</t>
  </si>
  <si>
    <t>00000690</t>
  </si>
  <si>
    <t>00000693</t>
  </si>
  <si>
    <t>00000695</t>
  </si>
  <si>
    <t>00000698</t>
  </si>
  <si>
    <t>00000700</t>
  </si>
  <si>
    <t>00000702</t>
  </si>
  <si>
    <t>CHOFER I</t>
  </si>
  <si>
    <t>00000703</t>
  </si>
  <si>
    <t>00000704</t>
  </si>
  <si>
    <t>00000706</t>
  </si>
  <si>
    <t>00000710</t>
  </si>
  <si>
    <t>00000715</t>
  </si>
  <si>
    <t>00000719</t>
  </si>
  <si>
    <t>00000720</t>
  </si>
  <si>
    <t>00000721</t>
  </si>
  <si>
    <t>00000722</t>
  </si>
  <si>
    <t>00000723</t>
  </si>
  <si>
    <t>00000724</t>
  </si>
  <si>
    <t>COMPRAS(SECC)</t>
  </si>
  <si>
    <t>00000725</t>
  </si>
  <si>
    <t>00000727</t>
  </si>
  <si>
    <t>00000729</t>
  </si>
  <si>
    <t>00000731</t>
  </si>
  <si>
    <t>00000733</t>
  </si>
  <si>
    <t>00000735</t>
  </si>
  <si>
    <t>ENCARGADO OFICINA REGIONAL EST</t>
  </si>
  <si>
    <t>00000736</t>
  </si>
  <si>
    <t>00000737</t>
  </si>
  <si>
    <t>00000739</t>
  </si>
  <si>
    <t>00000740</t>
  </si>
  <si>
    <t>ENCARGADO DE CONTROL INTERNO</t>
  </si>
  <si>
    <t>00000742</t>
  </si>
  <si>
    <t>00000743</t>
  </si>
  <si>
    <t>ENCARGADO TECNOLIGIA DE LA INF</t>
  </si>
  <si>
    <t>00000744</t>
  </si>
  <si>
    <t>00000745</t>
  </si>
  <si>
    <t>00000747</t>
  </si>
  <si>
    <t>ENCARGADO DE COMUNICACIONES</t>
  </si>
  <si>
    <t>00000748</t>
  </si>
  <si>
    <t>00000750</t>
  </si>
  <si>
    <t>00000751</t>
  </si>
  <si>
    <t>00000752</t>
  </si>
  <si>
    <t>00000755</t>
  </si>
  <si>
    <t>00000757</t>
  </si>
  <si>
    <t>00000758</t>
  </si>
  <si>
    <t>00000759</t>
  </si>
  <si>
    <t>00000760</t>
  </si>
  <si>
    <t>00000762</t>
  </si>
  <si>
    <t>COORDINADORA ACADEMICA</t>
  </si>
  <si>
    <t>00000764</t>
  </si>
  <si>
    <t>ENCARGADO MODULO SAN FRANCISCO</t>
  </si>
  <si>
    <t>00000766</t>
  </si>
  <si>
    <t>00000768</t>
  </si>
  <si>
    <t>ENCARGADA DE SERVICIO AL CLIEN</t>
  </si>
  <si>
    <t>00000770</t>
  </si>
  <si>
    <t>00000771</t>
  </si>
  <si>
    <t>ENCARGADO CORRESPONDENCIA</t>
  </si>
  <si>
    <t>00000772</t>
  </si>
  <si>
    <t>00000774</t>
  </si>
  <si>
    <t>00000776</t>
  </si>
  <si>
    <t>00000777</t>
  </si>
  <si>
    <t>00000780</t>
  </si>
  <si>
    <t>00000784</t>
  </si>
  <si>
    <t>00000785</t>
  </si>
  <si>
    <t>RESPONSABLE DE ENTREGA</t>
  </si>
  <si>
    <t>00000804</t>
  </si>
  <si>
    <t>00000839</t>
  </si>
  <si>
    <t>AUXILIAR ADMINISTRATIVO</t>
  </si>
  <si>
    <t>00000846</t>
  </si>
  <si>
    <t>00000862</t>
  </si>
  <si>
    <t>PROGRAMADOR DE COMPUTADORAS</t>
  </si>
  <si>
    <t>00000875</t>
  </si>
  <si>
    <t>00000877</t>
  </si>
  <si>
    <t>00000878</t>
  </si>
  <si>
    <t>00000883</t>
  </si>
  <si>
    <t>00000884</t>
  </si>
  <si>
    <t>00000888</t>
  </si>
  <si>
    <t>00000890</t>
  </si>
  <si>
    <t>00000894</t>
  </si>
  <si>
    <t>00000896</t>
  </si>
  <si>
    <t>00000898</t>
  </si>
  <si>
    <t>00000899</t>
  </si>
  <si>
    <t>00000900</t>
  </si>
  <si>
    <t>00000901</t>
  </si>
  <si>
    <t>ENCARGADO DE RELACIONES INTERI</t>
  </si>
  <si>
    <t>00000902</t>
  </si>
  <si>
    <t>00000905</t>
  </si>
  <si>
    <t>ENCARGADO DE SEGURIDAD</t>
  </si>
  <si>
    <t>00000906</t>
  </si>
  <si>
    <t>00000907</t>
  </si>
  <si>
    <t>00000908</t>
  </si>
  <si>
    <t>00000934</t>
  </si>
  <si>
    <t>00000935</t>
  </si>
  <si>
    <t>00000936</t>
  </si>
  <si>
    <t>00000937</t>
  </si>
  <si>
    <t>00000938</t>
  </si>
  <si>
    <t>00000942</t>
  </si>
  <si>
    <t>00000943</t>
  </si>
  <si>
    <t>ENCARGADO DE PLANIFICACION Y D</t>
  </si>
  <si>
    <t>00000952</t>
  </si>
  <si>
    <t>00000954</t>
  </si>
  <si>
    <t>00000956</t>
  </si>
  <si>
    <t>00000957</t>
  </si>
  <si>
    <t>00000959</t>
  </si>
  <si>
    <t>00000960</t>
  </si>
  <si>
    <t>00000963</t>
  </si>
  <si>
    <t>00000965</t>
  </si>
  <si>
    <t>ENCARGADO DE ALMACEN</t>
  </si>
  <si>
    <t>00000967</t>
  </si>
  <si>
    <t>00000978</t>
  </si>
  <si>
    <t>COORDINADORA DE PROY ESP</t>
  </si>
  <si>
    <t>00000980</t>
  </si>
  <si>
    <t>00000981</t>
  </si>
  <si>
    <t>00000982</t>
  </si>
  <si>
    <t>00000989</t>
  </si>
  <si>
    <t>00000993</t>
  </si>
  <si>
    <t>00000994</t>
  </si>
  <si>
    <t>00000995</t>
  </si>
  <si>
    <t>00000999</t>
  </si>
  <si>
    <t>REPRESENTANTE DE CALL CENTER</t>
  </si>
  <si>
    <t>ENCARGADA DE APELACIONES</t>
  </si>
  <si>
    <t>ENCARGADA DEL ANPI</t>
  </si>
  <si>
    <t>ENCARGADO ARCHIVO DE INVENCIONES</t>
  </si>
  <si>
    <t xml:space="preserve">HAVY OMAR </t>
  </si>
  <si>
    <t>FONTANA SANCHEZ</t>
  </si>
  <si>
    <t xml:space="preserve">CARLA </t>
  </si>
  <si>
    <t>LOPEZ</t>
  </si>
  <si>
    <t xml:space="preserve">DIANA JOJANNY </t>
  </si>
  <si>
    <t>CORDERO MARTINEZ</t>
  </si>
  <si>
    <t xml:space="preserve">DULCE ALEXANDRA </t>
  </si>
  <si>
    <t>PEREZ MARTINEZ</t>
  </si>
  <si>
    <t xml:space="preserve">DULCE MARIA </t>
  </si>
  <si>
    <t>ROSARIO VASQUEZ</t>
  </si>
  <si>
    <t xml:space="preserve">ELSA NIDIA </t>
  </si>
  <si>
    <t>POLANCO MEJIA</t>
  </si>
  <si>
    <t xml:space="preserve">GLADYS </t>
  </si>
  <si>
    <t>GIRON GUERRERO</t>
  </si>
  <si>
    <t xml:space="preserve">HUGO JOSE </t>
  </si>
  <si>
    <t>RODRIGUEZ RODRIGUEZ</t>
  </si>
  <si>
    <t xml:space="preserve">JOANN </t>
  </si>
  <si>
    <t>GUILIANI LUGO</t>
  </si>
  <si>
    <t xml:space="preserve">JOFIEL </t>
  </si>
  <si>
    <t>CASTILLO PAULINO</t>
  </si>
  <si>
    <t xml:space="preserve">MARIA FELICIA </t>
  </si>
  <si>
    <t>DIAZ MALDONADO</t>
  </si>
  <si>
    <t xml:space="preserve">MAXIMA </t>
  </si>
  <si>
    <t>MENDEZ MEDINA</t>
  </si>
  <si>
    <t xml:space="preserve">MAYRA ALTAGRACIA </t>
  </si>
  <si>
    <t>TAVERAS VARGAS</t>
  </si>
  <si>
    <t xml:space="preserve">MAIRA ALTAGRACIA </t>
  </si>
  <si>
    <t>CONTRERAS</t>
  </si>
  <si>
    <t xml:space="preserve">MERCEDES YVELISE </t>
  </si>
  <si>
    <t>MINIER TAVARES</t>
  </si>
  <si>
    <t xml:space="preserve">MICHELLE MARIE </t>
  </si>
  <si>
    <t>DE LEON MARCELINO</t>
  </si>
  <si>
    <t xml:space="preserve">NARCIS GEORGINA </t>
  </si>
  <si>
    <t>TEJADA CUELLO</t>
  </si>
  <si>
    <t xml:space="preserve">NINOSKA INDHIRA </t>
  </si>
  <si>
    <t>PEREZ PEREZ</t>
  </si>
  <si>
    <t>ORFELINA DEL ROSARIO</t>
  </si>
  <si>
    <t xml:space="preserve"> RODRIGUEZ JAMAT</t>
  </si>
  <si>
    <t xml:space="preserve">ROSANNA DE LOS ANGELES </t>
  </si>
  <si>
    <t>VIZCAINO MERC</t>
  </si>
  <si>
    <t xml:space="preserve">SANDRA MARGARITA </t>
  </si>
  <si>
    <t>MARTINEZ BIDO</t>
  </si>
  <si>
    <t>SERGIA</t>
  </si>
  <si>
    <t xml:space="preserve"> ROSARIO DE LA ROSA</t>
  </si>
  <si>
    <t xml:space="preserve">ZORAYA </t>
  </si>
  <si>
    <t>VEGA SANTOS</t>
  </si>
  <si>
    <t xml:space="preserve">VICTOR FERMIN </t>
  </si>
  <si>
    <t>CORDERO GALVEZ</t>
  </si>
  <si>
    <t xml:space="preserve">VIRGILIO </t>
  </si>
  <si>
    <t>SEGURA SEGURA</t>
  </si>
  <si>
    <t xml:space="preserve">YINET </t>
  </si>
  <si>
    <t>SOTO ISA</t>
  </si>
  <si>
    <t xml:space="preserve">YOWANDA </t>
  </si>
  <si>
    <t>GONZALEZ NOLASCO</t>
  </si>
  <si>
    <t>FLORANGEL</t>
  </si>
  <si>
    <t xml:space="preserve"> SEGURA LOPEZ</t>
  </si>
  <si>
    <t xml:space="preserve">ANA MERCEDES </t>
  </si>
  <si>
    <t>GARCIA</t>
  </si>
  <si>
    <t xml:space="preserve">ALTAGRACIA </t>
  </si>
  <si>
    <t>UREÑA SANTANA</t>
  </si>
  <si>
    <t xml:space="preserve">ANA ANTONIA </t>
  </si>
  <si>
    <t>OVAY ROSARIO</t>
  </si>
  <si>
    <t xml:space="preserve">ADELA ALTAGRACIA </t>
  </si>
  <si>
    <t>LAPAIX DE LOS SANTO</t>
  </si>
  <si>
    <t xml:space="preserve">ZORAIDA CATALINA </t>
  </si>
  <si>
    <t>PICHARDO DIAZ</t>
  </si>
  <si>
    <t>ZUNILDA</t>
  </si>
  <si>
    <t xml:space="preserve"> MONEGRO</t>
  </si>
  <si>
    <t xml:space="preserve">FRANCISCO ANTONIO </t>
  </si>
  <si>
    <t>TIBURCIO PEÑALO</t>
  </si>
  <si>
    <t xml:space="preserve">NIEVES </t>
  </si>
  <si>
    <t>RODRIGUEZ</t>
  </si>
  <si>
    <t xml:space="preserve">RAFAEL ROSARIO </t>
  </si>
  <si>
    <t>MELO GONZALEZ</t>
  </si>
  <si>
    <t xml:space="preserve">SIPRIANA </t>
  </si>
  <si>
    <t>SANTOS SANTOS</t>
  </si>
  <si>
    <t xml:space="preserve">MANUEL </t>
  </si>
  <si>
    <t>SANCHEZ RODRIGUEZ</t>
  </si>
  <si>
    <t>GISSELLE SABRINA</t>
  </si>
  <si>
    <t xml:space="preserve"> SURIEL MEDINA</t>
  </si>
  <si>
    <t xml:space="preserve">PETRONILA DEL CARMEN </t>
  </si>
  <si>
    <t>ROSARIO MENDEZ</t>
  </si>
  <si>
    <t xml:space="preserve">ORIETTA ALTAGRACIA </t>
  </si>
  <si>
    <t>ESPAILLAT LOVERA</t>
  </si>
  <si>
    <t xml:space="preserve">SILO CONFESOR </t>
  </si>
  <si>
    <t>DOMINGUEZ LANTIGUA</t>
  </si>
  <si>
    <t xml:space="preserve">JOSE VALENTIN </t>
  </si>
  <si>
    <t>GONZALEZ GUZMAN</t>
  </si>
  <si>
    <t xml:space="preserve">JOSE ANTONIO </t>
  </si>
  <si>
    <t>VALERIO MARMOLEJOS</t>
  </si>
  <si>
    <t>DARIO</t>
  </si>
  <si>
    <t xml:space="preserve"> RIVERA</t>
  </si>
  <si>
    <t xml:space="preserve">ANA JULIA </t>
  </si>
  <si>
    <t>GUZMAN ESPINAL</t>
  </si>
  <si>
    <t>LILIAN ALTAGRACIA</t>
  </si>
  <si>
    <t xml:space="preserve"> RODRIGUEZ MORILLO</t>
  </si>
  <si>
    <t xml:space="preserve">FIORDALIZA </t>
  </si>
  <si>
    <t>RODRIGUEZ DE JESUS</t>
  </si>
  <si>
    <t xml:space="preserve">YENIS ALTAGRACIA </t>
  </si>
  <si>
    <t>FERNANDEZ VARGAS</t>
  </si>
  <si>
    <t xml:space="preserve">ROSA </t>
  </si>
  <si>
    <t>MATEO ROQUE</t>
  </si>
  <si>
    <t xml:space="preserve">JUAN </t>
  </si>
  <si>
    <t>FERRER PEREZ</t>
  </si>
  <si>
    <t xml:space="preserve">ROMAN ALBERTO </t>
  </si>
  <si>
    <t>PAREDES FORZANI</t>
  </si>
  <si>
    <t xml:space="preserve">JOEL TOMAS </t>
  </si>
  <si>
    <t>CASTRO DOLCINES</t>
  </si>
  <si>
    <t xml:space="preserve">GIANCARLOS OCTAVIO </t>
  </si>
  <si>
    <t>SANTANA FLORIMON</t>
  </si>
  <si>
    <t>RAMON EDUARDO</t>
  </si>
  <si>
    <t xml:space="preserve"> LARA SALCE</t>
  </si>
  <si>
    <t xml:space="preserve">PAULA MARIA </t>
  </si>
  <si>
    <t>ARIAS MOISES</t>
  </si>
  <si>
    <t xml:space="preserve">JUAN NOBERTO </t>
  </si>
  <si>
    <t>MORALES CRUZ</t>
  </si>
  <si>
    <t xml:space="preserve">MILDRED ELIZABETH </t>
  </si>
  <si>
    <t>MELENCIANO MONTERO</t>
  </si>
  <si>
    <t xml:space="preserve">ANA HILDA </t>
  </si>
  <si>
    <t>AQUINO MONEGRO</t>
  </si>
  <si>
    <t>MARIANNY TERESA</t>
  </si>
  <si>
    <t xml:space="preserve"> MATOS GOMEZ</t>
  </si>
  <si>
    <t xml:space="preserve">GERARDIN ESTHER </t>
  </si>
  <si>
    <t>BAEZ CASTILLO</t>
  </si>
  <si>
    <t xml:space="preserve">ISIDORA </t>
  </si>
  <si>
    <t>MENDEZ FELIZ</t>
  </si>
  <si>
    <t xml:space="preserve">MARIA ISABEL </t>
  </si>
  <si>
    <t>ALBA TEJEDA</t>
  </si>
  <si>
    <t xml:space="preserve">JEISA ILYN </t>
  </si>
  <si>
    <t>PAREDES MARTINEZ</t>
  </si>
  <si>
    <t xml:space="preserve">SARAH LEONOR </t>
  </si>
  <si>
    <t>DE LA ROSA REYES</t>
  </si>
  <si>
    <t xml:space="preserve">SANTO </t>
  </si>
  <si>
    <t>BELLIARD</t>
  </si>
  <si>
    <t>VIRGEN EUSEBIA</t>
  </si>
  <si>
    <t xml:space="preserve"> ROSARIO DE CORPORAN</t>
  </si>
  <si>
    <t>LIDIA MERCEDES</t>
  </si>
  <si>
    <t xml:space="preserve"> MEJIA VALDEZ DE AMEZQ</t>
  </si>
  <si>
    <t xml:space="preserve">HECTOR KENDALL </t>
  </si>
  <si>
    <t>GONZALEZ DIAZ</t>
  </si>
  <si>
    <t xml:space="preserve">ERCIDA DE LOS ANGELES </t>
  </si>
  <si>
    <t>DE LA CRUZ</t>
  </si>
  <si>
    <t xml:space="preserve">OVIDIO </t>
  </si>
  <si>
    <t>MUÑOZ</t>
  </si>
  <si>
    <t xml:space="preserve">AUSTRALIA </t>
  </si>
  <si>
    <t>PEPIN CRUZ</t>
  </si>
  <si>
    <t>GONZALEZ VALDEZ</t>
  </si>
  <si>
    <t xml:space="preserve">EMELY  YASSILIS </t>
  </si>
  <si>
    <t>MARTINEZ FERRERAS</t>
  </si>
  <si>
    <t>YSIDRO</t>
  </si>
  <si>
    <t xml:space="preserve"> HIDALGO AQUINO</t>
  </si>
  <si>
    <t xml:space="preserve">DAVID </t>
  </si>
  <si>
    <t>ANTONIO PEREZ</t>
  </si>
  <si>
    <t>GLADYS MERCEDES</t>
  </si>
  <si>
    <t xml:space="preserve"> BURGOS DIAZ</t>
  </si>
  <si>
    <t xml:space="preserve">JAIME LOPEZ </t>
  </si>
  <si>
    <t>BRITO</t>
  </si>
  <si>
    <t xml:space="preserve">DANIA ESTHER </t>
  </si>
  <si>
    <t>DE OLEO BAUTISTA</t>
  </si>
  <si>
    <t xml:space="preserve">ANA </t>
  </si>
  <si>
    <t>BURGOS SILVERIO</t>
  </si>
  <si>
    <t xml:space="preserve">BERTA RAMONA </t>
  </si>
  <si>
    <t>DE AZA PEREZ</t>
  </si>
  <si>
    <t xml:space="preserve">YRIS YSBELIA </t>
  </si>
  <si>
    <t>PANIAGUA PIÑA</t>
  </si>
  <si>
    <t>CENDIC AQUILINO</t>
  </si>
  <si>
    <t xml:space="preserve"> BLANCO GARCIA</t>
  </si>
  <si>
    <t xml:space="preserve">JENNIESKA ALTAGRACIA </t>
  </si>
  <si>
    <t>ALFONSO RAMIREZ</t>
  </si>
  <si>
    <t xml:space="preserve">LEONARDO </t>
  </si>
  <si>
    <t>ARIAS MARCHENA</t>
  </si>
  <si>
    <t xml:space="preserve">PARMENIO ANTONIO FCO. </t>
  </si>
  <si>
    <t>HERNANDEZ ORTE</t>
  </si>
  <si>
    <t xml:space="preserve">MADVIANET YOELY </t>
  </si>
  <si>
    <t>MONTAS REYES</t>
  </si>
  <si>
    <t xml:space="preserve">HARRY DANIEL </t>
  </si>
  <si>
    <t>PEGUERO CASTILLO</t>
  </si>
  <si>
    <t>GABRIELA</t>
  </si>
  <si>
    <t xml:space="preserve"> TEJEDA</t>
  </si>
  <si>
    <t xml:space="preserve">RAMON ENRIQUE </t>
  </si>
  <si>
    <t>SERRANO</t>
  </si>
  <si>
    <t xml:space="preserve">REINA </t>
  </si>
  <si>
    <t>ALCANTARA DE LA PAZ</t>
  </si>
  <si>
    <t xml:space="preserve">YUDERQUI </t>
  </si>
  <si>
    <t>MENDEZ VARGAS</t>
  </si>
  <si>
    <t xml:space="preserve">MARGARITA </t>
  </si>
  <si>
    <t>DE LEON LORENZO</t>
  </si>
  <si>
    <t xml:space="preserve">OLGA INES </t>
  </si>
  <si>
    <t>DE JESUS CABRERA</t>
  </si>
  <si>
    <t>ELIZABETH MARIA</t>
  </si>
  <si>
    <t xml:space="preserve"> GORIS BISONO</t>
  </si>
  <si>
    <t>CARLOS JOSE</t>
  </si>
  <si>
    <t xml:space="preserve"> VASQUEZ ZACARIAS</t>
  </si>
  <si>
    <t xml:space="preserve">HADIEL CAROLINA </t>
  </si>
  <si>
    <t>MENDEZ HEREDIA</t>
  </si>
  <si>
    <t>YOSELIN</t>
  </si>
  <si>
    <t xml:space="preserve"> MATOS</t>
  </si>
  <si>
    <t xml:space="preserve">ELIS JASMIN </t>
  </si>
  <si>
    <t>D OLEO MONTERO</t>
  </si>
  <si>
    <t xml:space="preserve">ORLANDO </t>
  </si>
  <si>
    <t>DIAZ HERNANDEZ</t>
  </si>
  <si>
    <t xml:space="preserve">PEDRO ALEXANDER </t>
  </si>
  <si>
    <t>FLORES DE LA CRUZ</t>
  </si>
  <si>
    <t xml:space="preserve">LORENZA </t>
  </si>
  <si>
    <t>SOLANO SORIANO</t>
  </si>
  <si>
    <t xml:space="preserve">NOEMI </t>
  </si>
  <si>
    <t>SOLANO COMPRES</t>
  </si>
  <si>
    <t>MARLENI CRISTINA</t>
  </si>
  <si>
    <t xml:space="preserve"> MARTINEZ LUCIANO</t>
  </si>
  <si>
    <t xml:space="preserve">JOSE MIGUEL </t>
  </si>
  <si>
    <t>MORENO ALMONTE</t>
  </si>
  <si>
    <t xml:space="preserve">YENNY LOANMY </t>
  </si>
  <si>
    <t>ACOSTA HERNANDEZ</t>
  </si>
  <si>
    <t xml:space="preserve">UVEINY DANERYS </t>
  </si>
  <si>
    <t>GARRIDO LEDESMA</t>
  </si>
  <si>
    <t>EMIL</t>
  </si>
  <si>
    <t xml:space="preserve"> CUELLO SANTIAGO</t>
  </si>
  <si>
    <t>SEVERINO HERNANDEZ</t>
  </si>
  <si>
    <t xml:space="preserve">GILBERTO </t>
  </si>
  <si>
    <t>SOLANO MONTERO</t>
  </si>
  <si>
    <t xml:space="preserve">YOCASTA </t>
  </si>
  <si>
    <t>PEREZ RINCON</t>
  </si>
  <si>
    <t xml:space="preserve">CASILDA </t>
  </si>
  <si>
    <t>RAMIREZ RODRIGUEZ</t>
  </si>
  <si>
    <t xml:space="preserve">ELPIDIA MERCEDES </t>
  </si>
  <si>
    <t>MERCEDES</t>
  </si>
  <si>
    <t xml:space="preserve">RAMON MARIA </t>
  </si>
  <si>
    <t>REYES TEJADA</t>
  </si>
  <si>
    <t xml:space="preserve">LIDIA MERCEDES </t>
  </si>
  <si>
    <t>TEJADA BUENO</t>
  </si>
  <si>
    <t xml:space="preserve">AIDA LUZ </t>
  </si>
  <si>
    <t>CUEVA FLORIAN</t>
  </si>
  <si>
    <t xml:space="preserve">EVANGELIA BETHANIA </t>
  </si>
  <si>
    <t>ROSARIO MARTINEZ</t>
  </si>
  <si>
    <t xml:space="preserve">JACINTO </t>
  </si>
  <si>
    <t>LOPEZ RAMOS</t>
  </si>
  <si>
    <t xml:space="preserve">MILAGROS YESENIA </t>
  </si>
  <si>
    <t>HERNANDEZ RODRIGUEZ</t>
  </si>
  <si>
    <t>TOMMY KELVIN</t>
  </si>
  <si>
    <t xml:space="preserve"> GOMEZ JIMENEZ</t>
  </si>
  <si>
    <t xml:space="preserve">EMILIANO </t>
  </si>
  <si>
    <t>ALCANTARA RAMIREZ</t>
  </si>
  <si>
    <t>JUAN MANUEL</t>
  </si>
  <si>
    <t xml:space="preserve"> HENRIQUEZ TRINIDAD</t>
  </si>
  <si>
    <t xml:space="preserve">FAVIO NINO </t>
  </si>
  <si>
    <t>DEL VILLAR GONZALEZ</t>
  </si>
  <si>
    <t>GERMOSEN RUIZ</t>
  </si>
  <si>
    <t>HELEN MARIA</t>
  </si>
  <si>
    <t xml:space="preserve"> DUME PERALTA</t>
  </si>
  <si>
    <t xml:space="preserve">JUAN ANTONIO </t>
  </si>
  <si>
    <t>SOTO SANCHEZ</t>
  </si>
  <si>
    <t xml:space="preserve">NATIVIDAD </t>
  </si>
  <si>
    <t>JIMENEZ DOMINGUEZ</t>
  </si>
  <si>
    <t>STEICY MELISSA</t>
  </si>
  <si>
    <t xml:space="preserve"> MENDEZ HERNANDEZ</t>
  </si>
  <si>
    <t xml:space="preserve">MOISES IVAN </t>
  </si>
  <si>
    <t>PERALTA PEREZ</t>
  </si>
  <si>
    <t xml:space="preserve">JOSE GREGORIO </t>
  </si>
  <si>
    <t>ROSARIO MORENO</t>
  </si>
  <si>
    <t xml:space="preserve">MILDRED EDUVINGIS </t>
  </si>
  <si>
    <t>PEREZ GUERRERO</t>
  </si>
  <si>
    <t xml:space="preserve">CLARA ALEIDA </t>
  </si>
  <si>
    <t>DOMINGUEZ ACOSTA</t>
  </si>
  <si>
    <t xml:space="preserve">VICTOR VEYRON </t>
  </si>
  <si>
    <t>DIAZ MONTAS</t>
  </si>
  <si>
    <t>RHINA MARIA</t>
  </si>
  <si>
    <t xml:space="preserve"> MARRERO ROJAS</t>
  </si>
  <si>
    <t>ANDRES</t>
  </si>
  <si>
    <t xml:space="preserve"> RAMIREZ VENTURA</t>
  </si>
  <si>
    <t xml:space="preserve">DOMINGO ANTONIO </t>
  </si>
  <si>
    <t>PENA PEREZ</t>
  </si>
  <si>
    <t>MANUEL EUGENIO</t>
  </si>
  <si>
    <t xml:space="preserve"> SEIJAS ROSA</t>
  </si>
  <si>
    <t>JUAN JOSE</t>
  </si>
  <si>
    <t xml:space="preserve"> MENA CORDERO</t>
  </si>
  <si>
    <t xml:space="preserve">ROBERTO DE JESUS </t>
  </si>
  <si>
    <t>DOTEL GARCIA</t>
  </si>
  <si>
    <t xml:space="preserve">PEDRO WILSON </t>
  </si>
  <si>
    <t>GRULLON PEREZ</t>
  </si>
  <si>
    <t xml:space="preserve">LESLY KAREL </t>
  </si>
  <si>
    <t>FRANCO CUZCO</t>
  </si>
  <si>
    <t xml:space="preserve">DANEIRIS ALTAGRACIA </t>
  </si>
  <si>
    <t>MERCADO ALCANTAR</t>
  </si>
  <si>
    <t xml:space="preserve">YDAISA </t>
  </si>
  <si>
    <t>CASTILLO DE SILVERIO</t>
  </si>
  <si>
    <t xml:space="preserve">JEANNETE ALEXANDRA </t>
  </si>
  <si>
    <t>ALMANZAR REYNOSO</t>
  </si>
  <si>
    <t xml:space="preserve">RAMON </t>
  </si>
  <si>
    <t>CRUZ MOREL</t>
  </si>
  <si>
    <t xml:space="preserve">NIDIO </t>
  </si>
  <si>
    <t>LORENZO GARCIA</t>
  </si>
  <si>
    <t xml:space="preserve">LEONEL </t>
  </si>
  <si>
    <t>LANTIGUA BURGO</t>
  </si>
  <si>
    <t xml:space="preserve">HECTOR RAFAEL </t>
  </si>
  <si>
    <t>DE LEON PEREZ</t>
  </si>
  <si>
    <t xml:space="preserve">FELIX MANUEL </t>
  </si>
  <si>
    <t>MEDINA ULERIO</t>
  </si>
  <si>
    <t xml:space="preserve">PLINIO </t>
  </si>
  <si>
    <t>ENCARNACION</t>
  </si>
  <si>
    <t xml:space="preserve">PEDRO JULIO </t>
  </si>
  <si>
    <t>FLORES PACHECO</t>
  </si>
  <si>
    <t xml:space="preserve">ANA YESENIA </t>
  </si>
  <si>
    <t>PEREZ UREÑA</t>
  </si>
  <si>
    <t xml:space="preserve">RAQUEL CAROLINA AL. </t>
  </si>
  <si>
    <t>KARINA ANTONIA</t>
  </si>
  <si>
    <t xml:space="preserve"> BARTOLO PAYERO</t>
  </si>
  <si>
    <t>MARIANELA</t>
  </si>
  <si>
    <t xml:space="preserve"> ORTEGA ROSARIO</t>
  </si>
  <si>
    <t>ROSA LILIBEL</t>
  </si>
  <si>
    <t xml:space="preserve"> SANTANA DISLA</t>
  </si>
  <si>
    <t xml:space="preserve">JOSE ALBERTO </t>
  </si>
  <si>
    <t>TAVERAS PEÑA</t>
  </si>
  <si>
    <t xml:space="preserve">INMACULADA </t>
  </si>
  <si>
    <t>GONZALEZ BORT</t>
  </si>
  <si>
    <t xml:space="preserve">CLARIBEL </t>
  </si>
  <si>
    <t>ALVAREZ AGUILERA</t>
  </si>
  <si>
    <t>CHAVELY MERCEDES</t>
  </si>
  <si>
    <t xml:space="preserve"> RODRIGUEZ TAVAREZ</t>
  </si>
  <si>
    <t xml:space="preserve">KARINA INES </t>
  </si>
  <si>
    <t>PEÑALO GARCIA</t>
  </si>
  <si>
    <t xml:space="preserve">DOMINGO </t>
  </si>
  <si>
    <t>MOREL CEDANO</t>
  </si>
  <si>
    <t xml:space="preserve">OLIVIA CHANTAL RAMONA </t>
  </si>
  <si>
    <t>GONELL NUÑEZ</t>
  </si>
  <si>
    <t>FELIX GARCIA</t>
  </si>
  <si>
    <t xml:space="preserve">JORGE JUAN </t>
  </si>
  <si>
    <t>MONTAS BONNET</t>
  </si>
  <si>
    <t xml:space="preserve">LUIS DANIEL </t>
  </si>
  <si>
    <t>FELIZ FRANCISCO</t>
  </si>
  <si>
    <t xml:space="preserve">KARINA ALTAGRACIA </t>
  </si>
  <si>
    <t xml:space="preserve">NELLY MARIA VENERANDA </t>
  </si>
  <si>
    <t>SANCHEZ NUÑEZ</t>
  </si>
  <si>
    <t xml:space="preserve">NORKELLY </t>
  </si>
  <si>
    <t>CONSTANZA REYES</t>
  </si>
  <si>
    <t xml:space="preserve">YENNY ESTHER </t>
  </si>
  <si>
    <t>ALCANTARA MORA</t>
  </si>
  <si>
    <t xml:space="preserve">RUTH ALEXANDRA </t>
  </si>
  <si>
    <t>LOCKWARD REYNOSO</t>
  </si>
  <si>
    <t xml:space="preserve">JOSE DE LOS SANTOS </t>
  </si>
  <si>
    <t>FELIZ MARRERO</t>
  </si>
  <si>
    <t xml:space="preserve">MAXIMO ESTEBAN </t>
  </si>
  <si>
    <t>VIÑAS FLORES</t>
  </si>
  <si>
    <t xml:space="preserve">EDWIN RAFAEL </t>
  </si>
  <si>
    <t>RICARDO CORNIEL</t>
  </si>
  <si>
    <t xml:space="preserve">MARGARITA ESTHER </t>
  </si>
  <si>
    <t>JESURUN ROSA</t>
  </si>
  <si>
    <t xml:space="preserve">ANEUDY FRANCISCO </t>
  </si>
  <si>
    <t>CASTAÑO DURAN</t>
  </si>
  <si>
    <t xml:space="preserve">NACOL </t>
  </si>
  <si>
    <t>LOPEZ FELIZ</t>
  </si>
  <si>
    <t>DIANA</t>
  </si>
  <si>
    <t xml:space="preserve"> CASTILLO ALCANTARA</t>
  </si>
  <si>
    <t xml:space="preserve">DAMARIS TERESA </t>
  </si>
  <si>
    <t>DE LA CRUZ PEREZ</t>
  </si>
  <si>
    <t xml:space="preserve">SERGIO MIGUEL </t>
  </si>
  <si>
    <t>SANCHEZ PAREDES</t>
  </si>
  <si>
    <t xml:space="preserve">NELLELYN </t>
  </si>
  <si>
    <t>LUNA ACOSTA</t>
  </si>
  <si>
    <t xml:space="preserve">MARIA MILAGROS </t>
  </si>
  <si>
    <t>DE LA ROSA CRUZ</t>
  </si>
  <si>
    <t xml:space="preserve">QUENIA ALTAGRACIA </t>
  </si>
  <si>
    <t>CHEZ GOMEZ DE DICK</t>
  </si>
  <si>
    <t xml:space="preserve">MAURIS </t>
  </si>
  <si>
    <t>CUEVAS ALCANTARA</t>
  </si>
  <si>
    <t>DIANA RUTH</t>
  </si>
  <si>
    <t xml:space="preserve"> BELLIARD PICHARDO</t>
  </si>
  <si>
    <t xml:space="preserve">MARIA LUISA </t>
  </si>
  <si>
    <t>CUEVAS VARGAS</t>
  </si>
  <si>
    <t xml:space="preserve">LEONELA ORFELINA </t>
  </si>
  <si>
    <t>LUCIANO ACOSTA</t>
  </si>
  <si>
    <t xml:space="preserve">MELISSA </t>
  </si>
  <si>
    <t>DE LOS SANTOS PARRA</t>
  </si>
  <si>
    <t xml:space="preserve">YUDITH MARIA </t>
  </si>
  <si>
    <t>SUERO</t>
  </si>
  <si>
    <t xml:space="preserve">MARCIO </t>
  </si>
  <si>
    <t>CANARIO MONTERO</t>
  </si>
  <si>
    <t xml:space="preserve">YVAN MANUEL </t>
  </si>
  <si>
    <t>NANITA BEATO</t>
  </si>
  <si>
    <t xml:space="preserve">ELIZABET ESTEFANIS </t>
  </si>
  <si>
    <t>REYES MONTERO</t>
  </si>
  <si>
    <t xml:space="preserve">ROSA MARTHA </t>
  </si>
  <si>
    <t>CABRERA ARACENA</t>
  </si>
  <si>
    <t xml:space="preserve">INES ANTONIA </t>
  </si>
  <si>
    <t>DE LOS SANTOS REYES</t>
  </si>
  <si>
    <t xml:space="preserve">YARENNY </t>
  </si>
  <si>
    <t>DIROCHE RAMIREZ</t>
  </si>
  <si>
    <t xml:space="preserve">WILKING VALENTIN </t>
  </si>
  <si>
    <t>UREÑA MADERA</t>
  </si>
  <si>
    <t xml:space="preserve">MARIA ESTELA </t>
  </si>
  <si>
    <t xml:space="preserve">RANDOLF ANTONIO </t>
  </si>
  <si>
    <t>GARCIA PEREZ</t>
  </si>
  <si>
    <t xml:space="preserve">YADELKY DEL CARMEN </t>
  </si>
  <si>
    <t>SURIEL DE LA CRUZ</t>
  </si>
  <si>
    <t>MIRTELINA</t>
  </si>
  <si>
    <t xml:space="preserve"> PINALES JIMENEZ</t>
  </si>
  <si>
    <t xml:space="preserve">DAYANARA </t>
  </si>
  <si>
    <t>RIVERA REYNOSO</t>
  </si>
  <si>
    <t xml:space="preserve">RAMON DANILO </t>
  </si>
  <si>
    <t>SESA PEREZ</t>
  </si>
  <si>
    <t>YENDRY LEONEL</t>
  </si>
  <si>
    <t xml:space="preserve"> ROSARIO DILONE</t>
  </si>
  <si>
    <t xml:space="preserve">JESUS ALBERTO </t>
  </si>
  <si>
    <t>OLIVAREZ POLANCO</t>
  </si>
  <si>
    <t>ESTEFANY</t>
  </si>
  <si>
    <t xml:space="preserve"> TRINIDAD RAMIREZ</t>
  </si>
  <si>
    <t xml:space="preserve">ROSA MARIA </t>
  </si>
  <si>
    <t>ACOSTA POLANCO</t>
  </si>
  <si>
    <t xml:space="preserve">RAMON EDUARDO </t>
  </si>
  <si>
    <t>MORA SEVERINO</t>
  </si>
  <si>
    <t xml:space="preserve">CARLOS MANUEL </t>
  </si>
  <si>
    <t>MAZARA THEN</t>
  </si>
  <si>
    <t>JOEL JOAQUIN</t>
  </si>
  <si>
    <t xml:space="preserve"> MARTINEZ ENCARNACION</t>
  </si>
  <si>
    <t xml:space="preserve">HORACIO NELSON </t>
  </si>
  <si>
    <t>TURBIDES GUTIERREZ</t>
  </si>
  <si>
    <t>ALEJANDRO AQUILES</t>
  </si>
  <si>
    <t xml:space="preserve"> VIÑAS MORALES</t>
  </si>
  <si>
    <t xml:space="preserve">OSVALDO </t>
  </si>
  <si>
    <t>ROA RAMOS</t>
  </si>
  <si>
    <t>STEPHANY ELIZABETH</t>
  </si>
  <si>
    <t xml:space="preserve"> BAEZ VALERIO</t>
  </si>
  <si>
    <t>NELSON ALFONSO</t>
  </si>
  <si>
    <t xml:space="preserve"> CAFFARO SANCHEZ</t>
  </si>
  <si>
    <t xml:space="preserve">ARLEEN DESSIREE </t>
  </si>
  <si>
    <t>THOMPSON PEREZ</t>
  </si>
  <si>
    <t>ISAIAS</t>
  </si>
  <si>
    <t xml:space="preserve"> BAUTISTA SANCHEZ</t>
  </si>
  <si>
    <t xml:space="preserve">ALVIN AMBIORIS </t>
  </si>
  <si>
    <t>ALMONTE TEJEDA</t>
  </si>
  <si>
    <t xml:space="preserve">JOSE OMAR </t>
  </si>
  <si>
    <t>TORRES RAMOS</t>
  </si>
  <si>
    <t>JOSE ALBERTO</t>
  </si>
  <si>
    <t xml:space="preserve"> LOVERA VASQUEZ</t>
  </si>
  <si>
    <t xml:space="preserve">MELIZA  DEL CARMEN </t>
  </si>
  <si>
    <t>MARTINEZ ALMANZAR</t>
  </si>
  <si>
    <t xml:space="preserve">ELIAN MARY </t>
  </si>
  <si>
    <t>BEATO ORTIZ</t>
  </si>
  <si>
    <t xml:space="preserve">LINETTE </t>
  </si>
  <si>
    <t>LORA ESTRADA</t>
  </si>
  <si>
    <t xml:space="preserve">ENRIQUE ANTONIO </t>
  </si>
  <si>
    <t>NUÑEZ</t>
  </si>
  <si>
    <t xml:space="preserve">RAMON FELIPE </t>
  </si>
  <si>
    <t>ROMERO ALCANTARA</t>
  </si>
  <si>
    <t xml:space="preserve">SORIBEL </t>
  </si>
  <si>
    <t>JAQUEZ GONZALEZ</t>
  </si>
  <si>
    <t xml:space="preserve">CESAR ANIBAL </t>
  </si>
  <si>
    <t>DE JESUS ESPEJO</t>
  </si>
  <si>
    <t>AINED DORISEL</t>
  </si>
  <si>
    <t xml:space="preserve"> TORRES LIRANZO</t>
  </si>
  <si>
    <t xml:space="preserve">ADONIS </t>
  </si>
  <si>
    <t>AREN ROSARIO</t>
  </si>
  <si>
    <t xml:space="preserve">VERONICA MARICELI </t>
  </si>
  <si>
    <t>DOMINGUEZ ARIAS</t>
  </si>
  <si>
    <t xml:space="preserve">ESCARLEN ELIANA </t>
  </si>
  <si>
    <t>RODRIGUEZ MOREL</t>
  </si>
  <si>
    <t xml:space="preserve">ANGY </t>
  </si>
  <si>
    <t>PICHARDO GUILLEN</t>
  </si>
  <si>
    <t>MARCRYS</t>
  </si>
  <si>
    <t xml:space="preserve"> MARTINEZ GONZALEZ</t>
  </si>
  <si>
    <t>FELIZ AQUINO</t>
  </si>
  <si>
    <t xml:space="preserve">JHACELI ALTAGRACIA </t>
  </si>
  <si>
    <t xml:space="preserve">AMAURIS RAFAEL </t>
  </si>
  <si>
    <t>SALCEDO CRUZ</t>
  </si>
  <si>
    <t>ANA GILDA</t>
  </si>
  <si>
    <t xml:space="preserve"> FELIX PICHARDO</t>
  </si>
  <si>
    <t xml:space="preserve">ANA MARIA </t>
  </si>
  <si>
    <t>HERNANDEZ ROSARIO</t>
  </si>
  <si>
    <t xml:space="preserve">AURA CATALINA </t>
  </si>
  <si>
    <t>MARTE ROSARIO</t>
  </si>
  <si>
    <t xml:space="preserve">CARLOS </t>
  </si>
  <si>
    <t>MONTAÑO POLANCO</t>
  </si>
  <si>
    <t xml:space="preserve">ARGENTINA ALTAGRACIA </t>
  </si>
  <si>
    <t>GARCIA ROSARIO</t>
  </si>
  <si>
    <t xml:space="preserve">DOMINICANA </t>
  </si>
  <si>
    <t>GONZALEZ ROSARIO</t>
  </si>
  <si>
    <t xml:space="preserve">FRANCISCA ANTONIA </t>
  </si>
  <si>
    <t>CRUZ</t>
  </si>
  <si>
    <t xml:space="preserve">FRANCISCO ALBERTO </t>
  </si>
  <si>
    <t>BRITO VENTURA</t>
  </si>
  <si>
    <t xml:space="preserve">ISABEL </t>
  </si>
  <si>
    <t>HERNANDEZ FRIAS</t>
  </si>
  <si>
    <t xml:space="preserve">JOSE MANUEL </t>
  </si>
  <si>
    <t>DIAZ CASTILLO</t>
  </si>
  <si>
    <t xml:space="preserve">KELVIN JOSE </t>
  </si>
  <si>
    <t>DE LA CRUZ MORALES</t>
  </si>
  <si>
    <t>LORITZA</t>
  </si>
  <si>
    <t xml:space="preserve"> LUGO FERNANDEZ</t>
  </si>
  <si>
    <t xml:space="preserve">MARIA ELENA </t>
  </si>
  <si>
    <t>PEREZ BELTRE</t>
  </si>
  <si>
    <t xml:space="preserve">MARIBEL </t>
  </si>
  <si>
    <t>PEREZ BATISTA</t>
  </si>
  <si>
    <t xml:space="preserve">SANTO NESTOR </t>
  </si>
  <si>
    <t>RAMIREZ VILLAR</t>
  </si>
  <si>
    <t xml:space="preserve">SULAI DILENIA </t>
  </si>
  <si>
    <t>CORPORAN NOLASCO</t>
  </si>
  <si>
    <t xml:space="preserve">PARMENIO FERVIO </t>
  </si>
  <si>
    <t>MOQUETE VALENZUELA</t>
  </si>
  <si>
    <t xml:space="preserve">LILIBETH KARINA </t>
  </si>
  <si>
    <t>FERNANDEZ PIMENTEL</t>
  </si>
  <si>
    <t xml:space="preserve">DENNYS FIOR D‹ALIZA </t>
  </si>
  <si>
    <t>CASTRO DE LA ROS</t>
  </si>
  <si>
    <t xml:space="preserve">MARIANA </t>
  </si>
  <si>
    <t>UREÑA CEPEDA</t>
  </si>
  <si>
    <t>PUELLO CRUZ</t>
  </si>
  <si>
    <t xml:space="preserve">MODESTO RAFAEL </t>
  </si>
  <si>
    <t>DURAN JIMENEZ</t>
  </si>
  <si>
    <t xml:space="preserve">VICTOR RAFAEL </t>
  </si>
  <si>
    <t xml:space="preserve">MARIA CRISTINA </t>
  </si>
  <si>
    <t>DOMINGUEZ GARCIA</t>
  </si>
  <si>
    <t xml:space="preserve">MARIA ALTAGRACIA </t>
  </si>
  <si>
    <t>NOVA MARTINEZ</t>
  </si>
  <si>
    <t xml:space="preserve">TORIBIO </t>
  </si>
  <si>
    <t>ENCARNACION MOTA</t>
  </si>
  <si>
    <t xml:space="preserve">NIEVES MARIA </t>
  </si>
  <si>
    <t>BASTARDO GARCIA</t>
  </si>
  <si>
    <t xml:space="preserve">EDDY </t>
  </si>
  <si>
    <t>ENCARNACION LORENZO</t>
  </si>
  <si>
    <t xml:space="preserve">FRANCIA </t>
  </si>
  <si>
    <t>CORREA</t>
  </si>
  <si>
    <t xml:space="preserve">MARIA ESPERANZA </t>
  </si>
  <si>
    <t>INOA HERRERA</t>
  </si>
  <si>
    <t xml:space="preserve">FERNANDO ALBERTO </t>
  </si>
  <si>
    <t>GUZMAN MELO</t>
  </si>
  <si>
    <t xml:space="preserve">LUCIA ALTAGRACIA </t>
  </si>
  <si>
    <t>STERLING MARTINEZ</t>
  </si>
  <si>
    <t xml:space="preserve">LISIBELL </t>
  </si>
  <si>
    <t>CORDERO GONZALEZ</t>
  </si>
  <si>
    <t xml:space="preserve">SANTO JOSE </t>
  </si>
  <si>
    <t>LIRIANO</t>
  </si>
  <si>
    <t xml:space="preserve">WILFREDO HILARIO </t>
  </si>
  <si>
    <t>BAUTISTA JIMENEZ</t>
  </si>
  <si>
    <t>GUZMAN SOÑE</t>
  </si>
  <si>
    <t>MARTINEZ</t>
  </si>
  <si>
    <t>ANGEL MARIA</t>
  </si>
  <si>
    <t xml:space="preserve"> ROMERO ABREU</t>
  </si>
  <si>
    <t xml:space="preserve">MARGARITA REYNA </t>
  </si>
  <si>
    <t>GONZALEZ CANDELARIO</t>
  </si>
  <si>
    <t xml:space="preserve">FRANKLIN AGUSTIN </t>
  </si>
  <si>
    <t>HEREDIA BAEZ</t>
  </si>
  <si>
    <t xml:space="preserve">ANA CECILIA </t>
  </si>
  <si>
    <t>BURGOS CARELA</t>
  </si>
  <si>
    <t xml:space="preserve">DIGNA IRIS </t>
  </si>
  <si>
    <t>MONTERO VICENTE</t>
  </si>
  <si>
    <t xml:space="preserve">MANUEL EMILIO </t>
  </si>
  <si>
    <t>LOZANO MERAN</t>
  </si>
  <si>
    <t xml:space="preserve">VANTROI </t>
  </si>
  <si>
    <t>PIMENTEL PUELLO</t>
  </si>
  <si>
    <t xml:space="preserve">KENLY DIRRAELYS </t>
  </si>
  <si>
    <t>ROSA RODRIGUEZ</t>
  </si>
  <si>
    <t xml:space="preserve">NADIA MARISOL </t>
  </si>
  <si>
    <t>MONTAS MOQUETE</t>
  </si>
  <si>
    <t xml:space="preserve">LOURDES ADOLFINA </t>
  </si>
  <si>
    <t>DE LA ROSA CASTILLO</t>
  </si>
  <si>
    <t>YARINI ALTAGRACIA</t>
  </si>
  <si>
    <t xml:space="preserve"> DE LOS SANTOS MELE</t>
  </si>
  <si>
    <t xml:space="preserve">YAHAIRA </t>
  </si>
  <si>
    <t>REYES FEBLES</t>
  </si>
  <si>
    <t xml:space="preserve">ROSAURA </t>
  </si>
  <si>
    <t>VILLAVICENCIO GUERRERO</t>
  </si>
  <si>
    <t xml:space="preserve">NADIA </t>
  </si>
  <si>
    <t>GRULLON DEBORA</t>
  </si>
  <si>
    <t>KARINES</t>
  </si>
  <si>
    <t xml:space="preserve"> MENDEZ CANO</t>
  </si>
  <si>
    <t>RAFAEL ARTURO</t>
  </si>
  <si>
    <t xml:space="preserve"> TERRERO RAMOS</t>
  </si>
  <si>
    <t xml:space="preserve">RAMONA EVELYN </t>
  </si>
  <si>
    <t xml:space="preserve">JOHANNA ARLETTE </t>
  </si>
  <si>
    <t>ROSARIO ROSARIO</t>
  </si>
  <si>
    <t>ANDREA MERCEDES</t>
  </si>
  <si>
    <t xml:space="preserve"> CUELLO</t>
  </si>
  <si>
    <t>CHRISTOPHER</t>
  </si>
  <si>
    <t xml:space="preserve"> VALERIO</t>
  </si>
  <si>
    <t xml:space="preserve">YUDELKA </t>
  </si>
  <si>
    <t>BRUNO LORA</t>
  </si>
  <si>
    <t xml:space="preserve">DANNY </t>
  </si>
  <si>
    <t>MEREJO INOA</t>
  </si>
  <si>
    <t xml:space="preserve">ILEANA MARLENE </t>
  </si>
  <si>
    <t>MADRIGAL</t>
  </si>
  <si>
    <t xml:space="preserve">BELGICA ANTONIA </t>
  </si>
  <si>
    <t>SORIANO SANTANA</t>
  </si>
  <si>
    <t xml:space="preserve">CARMEN </t>
  </si>
  <si>
    <t>UREÑA FIGUEROA</t>
  </si>
  <si>
    <t xml:space="preserve">JOELIKA JOANNY </t>
  </si>
  <si>
    <t>JAQUEZ POLO</t>
  </si>
  <si>
    <t>DIOMERY GEORGINA</t>
  </si>
  <si>
    <t xml:space="preserve"> ABREU MADRIGAL</t>
  </si>
  <si>
    <t xml:space="preserve">LUCERO YSABEL </t>
  </si>
  <si>
    <t>PEÑA</t>
  </si>
  <si>
    <t xml:space="preserve">WILLIAM BIENVENIDO </t>
  </si>
  <si>
    <t>ARIAS BURGOS</t>
  </si>
  <si>
    <t xml:space="preserve">VICTOR JOSE </t>
  </si>
  <si>
    <t>JIMENEZ HERNANDEZ</t>
  </si>
  <si>
    <t>VICTOR GABRIEL</t>
  </si>
  <si>
    <t xml:space="preserve"> CUEVAS CRUZ</t>
  </si>
  <si>
    <t xml:space="preserve">CLAUDIA DAHIANA </t>
  </si>
  <si>
    <t>SANCHEZ DE JESUS</t>
  </si>
  <si>
    <t xml:space="preserve">DORIS DANISSA </t>
  </si>
  <si>
    <t>DOMINICI GUERRERO</t>
  </si>
  <si>
    <t xml:space="preserve">ERIKA </t>
  </si>
  <si>
    <t>MONCION LORA</t>
  </si>
  <si>
    <t xml:space="preserve">CAROLINA </t>
  </si>
  <si>
    <t>SANCHEZ REYES</t>
  </si>
  <si>
    <t xml:space="preserve">VICTOR MANUEL </t>
  </si>
  <si>
    <t>RAMIREZ ALMANZAR</t>
  </si>
  <si>
    <t xml:space="preserve">FELIX TOMAS </t>
  </si>
  <si>
    <t>MEJIA BAEZ</t>
  </si>
  <si>
    <t xml:space="preserve">SAMIRA MAGDALENA </t>
  </si>
  <si>
    <t>VASQUEZ GUTIERREZ</t>
  </si>
  <si>
    <t xml:space="preserve">ALIDA ENEROLIZA </t>
  </si>
  <si>
    <t>ROSARIO MATOS</t>
  </si>
  <si>
    <t xml:space="preserve">ALEXEIS </t>
  </si>
  <si>
    <t>FERNANDEZ BONILLA</t>
  </si>
  <si>
    <t xml:space="preserve">ARLETTE LORAINE </t>
  </si>
  <si>
    <t>DE LA ROSA DUARTE</t>
  </si>
  <si>
    <t xml:space="preserve">FREMIO ENRIQUE </t>
  </si>
  <si>
    <t>PAREDES OSORIO</t>
  </si>
  <si>
    <t>VEGAS MARTINEZ</t>
  </si>
  <si>
    <t xml:space="preserve">ELIZABETH MARIA </t>
  </si>
  <si>
    <t>PEREZ CONTRERAS</t>
  </si>
  <si>
    <t xml:space="preserve">AMADIS DANCALIS </t>
  </si>
  <si>
    <t>SANTANA DE LA CRUZ</t>
  </si>
  <si>
    <t>RAMON ANTONIO</t>
  </si>
  <si>
    <t xml:space="preserve"> HERNANDEZ SANCHEZ</t>
  </si>
  <si>
    <t>EUGENIA ANTONIA</t>
  </si>
  <si>
    <t xml:space="preserve"> SANCHEZ BRETON</t>
  </si>
  <si>
    <t xml:space="preserve">ALINA IDELISA </t>
  </si>
  <si>
    <t>NUÑEZ FUNG</t>
  </si>
  <si>
    <t xml:space="preserve">ELISANIA OHXORY </t>
  </si>
  <si>
    <t>BONIFACIO MOREL</t>
  </si>
  <si>
    <t xml:space="preserve">CORINA </t>
  </si>
  <si>
    <t>PEREZ ADAMES</t>
  </si>
  <si>
    <t xml:space="preserve">IVANNA MELISSA NAIROBI </t>
  </si>
  <si>
    <t>RAMIREZ RAMOS</t>
  </si>
  <si>
    <t xml:space="preserve">LUIS ERNESTO </t>
  </si>
  <si>
    <t>ARNO CONTRERAS</t>
  </si>
  <si>
    <t xml:space="preserve">MARIELYS </t>
  </si>
  <si>
    <t xml:space="preserve">LUISA ARELIS CASTILLO </t>
  </si>
  <si>
    <t>BAUTISTA DE ES</t>
  </si>
  <si>
    <t xml:space="preserve">RAQUEL MIGUELINA </t>
  </si>
  <si>
    <t>NUÑEZ ALMANZAR</t>
  </si>
  <si>
    <t xml:space="preserve">GREGORY ANTHONY </t>
  </si>
  <si>
    <t>VALERIO MARTINEZ</t>
  </si>
  <si>
    <t xml:space="preserve">LIBANESA </t>
  </si>
  <si>
    <t>DIAZ PIMENTEL</t>
  </si>
  <si>
    <t xml:space="preserve">ANGEL NATHANAEL </t>
  </si>
  <si>
    <t>ALMONTE GIL</t>
  </si>
  <si>
    <t xml:space="preserve">BRENDY </t>
  </si>
  <si>
    <t>MELO POLANCO</t>
  </si>
  <si>
    <t xml:space="preserve"> AQUINO</t>
  </si>
  <si>
    <t>SALVADOR ARTURO</t>
  </si>
  <si>
    <t xml:space="preserve">UVENCIO </t>
  </si>
  <si>
    <t>PINEDA AQUINO</t>
  </si>
  <si>
    <t xml:space="preserve">GIANYS ALTAGRACIA </t>
  </si>
  <si>
    <t>FONT FRIAS LOPEZ</t>
  </si>
  <si>
    <t xml:space="preserve">TAIYA ALTAGRACIA </t>
  </si>
  <si>
    <t>CAMBERO BENCOSME</t>
  </si>
  <si>
    <t>Apellido</t>
  </si>
  <si>
    <t>ENCARGADO  DIV. NOMBRES COMERCIALES</t>
  </si>
  <si>
    <t>ENC. MARCAS</t>
  </si>
  <si>
    <t>ENCARGADA DE GESTION DE LA CALIDAD</t>
  </si>
  <si>
    <t xml:space="preserve"> </t>
  </si>
  <si>
    <t>00002023</t>
  </si>
  <si>
    <t>DALBIN</t>
  </si>
  <si>
    <t>REYES SANTANA</t>
  </si>
  <si>
    <t>00002024</t>
  </si>
  <si>
    <t xml:space="preserve">SUSAN NICOLETTE </t>
  </si>
  <si>
    <t>PRATS PEREZ</t>
  </si>
  <si>
    <t xml:space="preserve">LENNY WALDEMAR </t>
  </si>
  <si>
    <t>GUERRERO BELTRE</t>
  </si>
  <si>
    <t>GRULLON MOREL</t>
  </si>
  <si>
    <t>HIDALIZA</t>
  </si>
  <si>
    <t xml:space="preserve">ROSA VIRGINIA </t>
  </si>
  <si>
    <t>ALMONTE PEREZ</t>
  </si>
  <si>
    <t>MARCOS LUIS FERNANDO JAVIER</t>
  </si>
  <si>
    <t>RODRIGUEZ MENDEZ</t>
  </si>
  <si>
    <t>KIRALESSA</t>
  </si>
  <si>
    <t>LUNA ENCARNACION</t>
  </si>
  <si>
    <t>MARIELA ANTONIA</t>
  </si>
  <si>
    <t>DE POOL GOMEZ</t>
  </si>
  <si>
    <t>JOAN RENE</t>
  </si>
  <si>
    <t>SANTANA</t>
  </si>
  <si>
    <t>LOURDES ALEJANDRA</t>
  </si>
  <si>
    <t>AYBAR DIAZ</t>
  </si>
  <si>
    <t>FANNY INMACULADA</t>
  </si>
  <si>
    <t>URBAEZ ALMONTE</t>
  </si>
  <si>
    <t>ANALISTA DE INFORMACION TECNOLOGICA</t>
  </si>
  <si>
    <t>CATI</t>
  </si>
  <si>
    <t>TECNICO EN COMPRAS</t>
  </si>
  <si>
    <t>COMPRAS</t>
  </si>
  <si>
    <t>FINANCIERO</t>
  </si>
  <si>
    <t>00000654</t>
  </si>
  <si>
    <t>ANDRES SEBASTIAN</t>
  </si>
  <si>
    <t>FERRERAS MARCANO</t>
  </si>
  <si>
    <t>PICHARDO RODRIGUEZ</t>
  </si>
  <si>
    <t>ROBINSON TIRADO</t>
  </si>
  <si>
    <t>PAUL ANDRES</t>
  </si>
  <si>
    <t>Correspondiente al mes de septiembre del año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</si>
</sst>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0_);_(* \(#,##0.000\);_(* &quot;-&quot;??_);_(@_)"/>
    <numFmt numFmtId="165" formatCode="00000000"/>
    <numFmt numFmtId="166" formatCode="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distributed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43" fontId="2" fillId="2" borderId="0" xfId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3" fontId="10" fillId="2" borderId="0" xfId="1" applyFont="1" applyFill="1" applyAlignment="1">
      <alignment vertical="center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Alignment="1">
      <alignment vertical="center"/>
    </xf>
    <xf numFmtId="0" fontId="8" fillId="4" borderId="1" xfId="0" applyFont="1" applyFill="1" applyBorder="1" applyAlignment="1">
      <alignment vertical="distributed"/>
    </xf>
    <xf numFmtId="0" fontId="8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4" borderId="7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distributed"/>
    </xf>
    <xf numFmtId="0" fontId="8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9" fillId="2" borderId="0" xfId="0" applyNumberFormat="1" applyFont="1" applyFill="1" applyAlignment="1">
      <alignment horizontal="center" vertical="center"/>
    </xf>
    <xf numFmtId="43" fontId="2" fillId="2" borderId="9" xfId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43" fontId="2" fillId="2" borderId="9" xfId="1" applyFont="1" applyFill="1" applyBorder="1" applyAlignment="1">
      <alignment horizontal="right" vertical="top"/>
    </xf>
    <xf numFmtId="43" fontId="2" fillId="2" borderId="9" xfId="1" applyFont="1" applyFill="1" applyBorder="1" applyAlignment="1">
      <alignment vertical="center"/>
    </xf>
    <xf numFmtId="43" fontId="2" fillId="2" borderId="0" xfId="0" applyNumberFormat="1" applyFont="1" applyFill="1" applyAlignment="1">
      <alignment horizontal="center" vertical="center"/>
    </xf>
    <xf numFmtId="43" fontId="5" fillId="2" borderId="0" xfId="0" applyNumberFormat="1" applyFont="1" applyFill="1" applyAlignment="1">
      <alignment horizontal="center" vertical="center"/>
    </xf>
    <xf numFmtId="43" fontId="2" fillId="2" borderId="9" xfId="1" applyFont="1" applyFill="1" applyBorder="1" applyAlignment="1">
      <alignment horizontal="center" vertical="top"/>
    </xf>
    <xf numFmtId="0" fontId="8" fillId="4" borderId="7" xfId="0" applyFont="1" applyFill="1" applyBorder="1" applyAlignment="1">
      <alignment vertical="distributed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 vertical="center"/>
    </xf>
    <xf numFmtId="43" fontId="10" fillId="5" borderId="0" xfId="1" applyFont="1" applyFill="1" applyAlignment="1">
      <alignment vertical="center"/>
    </xf>
    <xf numFmtId="43" fontId="2" fillId="2" borderId="9" xfId="1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/>
    </xf>
    <xf numFmtId="43" fontId="9" fillId="2" borderId="0" xfId="1" applyFont="1" applyFill="1" applyAlignment="1">
      <alignment horizontal="center" vertical="center"/>
    </xf>
    <xf numFmtId="43" fontId="7" fillId="2" borderId="0" xfId="1" applyFont="1" applyFill="1" applyAlignment="1">
      <alignment horizontal="center" vertical="center"/>
    </xf>
    <xf numFmtId="43" fontId="11" fillId="2" borderId="0" xfId="0" applyNumberFormat="1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8" xfId="0" applyFont="1" applyFill="1" applyBorder="1" applyAlignment="1">
      <alignment horizontal="center" vertical="distributed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3" borderId="7" xfId="0" applyFont="1" applyFill="1" applyBorder="1" applyAlignment="1">
      <alignment horizontal="center" vertical="distributed"/>
    </xf>
    <xf numFmtId="0" fontId="2" fillId="2" borderId="9" xfId="0" applyFont="1" applyFill="1" applyBorder="1"/>
    <xf numFmtId="49" fontId="2" fillId="2" borderId="9" xfId="0" applyNumberFormat="1" applyFont="1" applyFill="1" applyBorder="1"/>
    <xf numFmtId="43" fontId="2" fillId="2" borderId="9" xfId="1" applyFont="1" applyFill="1" applyBorder="1"/>
    <xf numFmtId="165" fontId="2" fillId="2" borderId="9" xfId="0" applyNumberFormat="1" applyFont="1" applyFill="1" applyBorder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2" fillId="0" borderId="9" xfId="0" applyFont="1" applyBorder="1"/>
    <xf numFmtId="0" fontId="12" fillId="2" borderId="0" xfId="0" applyFont="1" applyFill="1" applyBorder="1" applyAlignment="1">
      <alignment vertical="center"/>
    </xf>
    <xf numFmtId="43" fontId="8" fillId="2" borderId="9" xfId="1" applyFont="1" applyFill="1" applyBorder="1" applyAlignment="1">
      <alignment horizontal="right" vertical="top"/>
    </xf>
    <xf numFmtId="165" fontId="2" fillId="0" borderId="9" xfId="0" applyNumberFormat="1" applyFont="1" applyBorder="1" applyAlignment="1">
      <alignment horizontal="left"/>
    </xf>
    <xf numFmtId="0" fontId="12" fillId="0" borderId="0" xfId="0" applyFont="1" applyAlignment="1">
      <alignment vertical="center"/>
    </xf>
    <xf numFmtId="43" fontId="12" fillId="2" borderId="0" xfId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43" fontId="15" fillId="2" borderId="0" xfId="1" applyFont="1" applyFill="1" applyAlignment="1">
      <alignment vertical="center"/>
    </xf>
    <xf numFmtId="0" fontId="2" fillId="2" borderId="9" xfId="1" applyNumberFormat="1" applyFont="1" applyFill="1" applyBorder="1"/>
    <xf numFmtId="0" fontId="14" fillId="2" borderId="0" xfId="0" applyFont="1" applyFill="1" applyAlignment="1">
      <alignment horizontal="center" vertical="center"/>
    </xf>
    <xf numFmtId="43" fontId="14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/>
    </xf>
    <xf numFmtId="3" fontId="16" fillId="2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/>
    <xf numFmtId="43" fontId="2" fillId="5" borderId="9" xfId="1" applyFont="1" applyFill="1" applyBorder="1"/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3" borderId="7" xfId="0" applyFont="1" applyFill="1" applyBorder="1" applyAlignment="1">
      <alignment horizontal="center" vertical="distributed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3" borderId="7" xfId="0" applyFont="1" applyFill="1" applyBorder="1" applyAlignment="1">
      <alignment horizontal="center" vertical="distributed"/>
    </xf>
    <xf numFmtId="0" fontId="8" fillId="3" borderId="4" xfId="0" applyFont="1" applyFill="1" applyBorder="1" applyAlignment="1">
      <alignment horizontal="left" vertical="distributed"/>
    </xf>
    <xf numFmtId="0" fontId="8" fillId="3" borderId="6" xfId="0" applyFont="1" applyFill="1" applyBorder="1" applyAlignment="1">
      <alignment horizontal="left" vertical="distributed"/>
    </xf>
    <xf numFmtId="43" fontId="8" fillId="5" borderId="1" xfId="1" applyFont="1" applyFill="1" applyBorder="1" applyAlignment="1">
      <alignment horizontal="center" vertical="distributed"/>
    </xf>
    <xf numFmtId="43" fontId="8" fillId="5" borderId="7" xfId="1" applyFont="1" applyFill="1" applyBorder="1" applyAlignment="1">
      <alignment horizontal="center" vertical="distributed"/>
    </xf>
    <xf numFmtId="43" fontId="14" fillId="2" borderId="0" xfId="1" applyFont="1" applyFill="1" applyAlignment="1">
      <alignment vertical="center"/>
    </xf>
    <xf numFmtId="43" fontId="17" fillId="2" borderId="0" xfId="1" applyFont="1" applyFill="1" applyAlignment="1">
      <alignment vertical="center"/>
    </xf>
    <xf numFmtId="43" fontId="14" fillId="2" borderId="0" xfId="1" applyFont="1" applyFill="1" applyAlignment="1">
      <alignment horizontal="center" vertical="center"/>
    </xf>
    <xf numFmtId="166" fontId="2" fillId="2" borderId="9" xfId="1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200015</xdr:colOff>
      <xdr:row>0</xdr:row>
      <xdr:rowOff>13607</xdr:rowOff>
    </xdr:from>
    <xdr:to>
      <xdr:col>12</xdr:col>
      <xdr:colOff>815058</xdr:colOff>
      <xdr:row>5</xdr:row>
      <xdr:rowOff>13607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3658" y="13607"/>
          <a:ext cx="2179864" cy="1319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18"/>
  <sheetViews>
    <sheetView tabSelected="1" topLeftCell="A7" zoomScale="70" zoomScaleNormal="70" workbookViewId="0">
      <selection activeCell="A7" sqref="A7:T7"/>
    </sheetView>
  </sheetViews>
  <sheetFormatPr baseColWidth="10" defaultColWidth="8.5703125" defaultRowHeight="15" x14ac:dyDescent="0.25"/>
  <cols>
    <col min="1" max="1" width="17.28515625" style="53" bestFit="1" customWidth="1"/>
    <col min="2" max="2" width="34.28515625" style="53" bestFit="1" customWidth="1"/>
    <col min="3" max="3" width="32.7109375" style="53" bestFit="1" customWidth="1"/>
    <col min="4" max="4" width="58.28515625" style="59" customWidth="1"/>
    <col min="5" max="5" width="52.28515625" style="59" customWidth="1"/>
    <col min="6" max="6" width="17.5703125" style="68" customWidth="1"/>
    <col min="7" max="7" width="24.140625" style="59" customWidth="1"/>
    <col min="8" max="8" width="20.28515625" style="12" customWidth="1"/>
    <col min="9" max="9" width="15.28515625" style="54" customWidth="1"/>
    <col min="10" max="11" width="15.140625" style="53" customWidth="1"/>
    <col min="12" max="12" width="24.140625" style="36" customWidth="1"/>
    <col min="13" max="14" width="14.42578125" style="53" customWidth="1"/>
    <col min="15" max="15" width="29.140625" style="53" customWidth="1"/>
    <col min="16" max="16" width="16.42578125" style="53" customWidth="1"/>
    <col min="17" max="18" width="16.5703125" style="53" customWidth="1"/>
    <col min="19" max="19" width="28.140625" style="53" customWidth="1"/>
    <col min="20" max="20" width="24.85546875" style="53" customWidth="1"/>
    <col min="21" max="21" width="8.5703125" style="59" customWidth="1"/>
    <col min="22" max="22" width="16.42578125" style="59" customWidth="1"/>
    <col min="23" max="30" width="8.5703125" style="59" customWidth="1"/>
    <col min="31" max="16384" width="8.5703125" style="59"/>
  </cols>
  <sheetData>
    <row r="1" spans="1:22" s="53" customFormat="1" x14ac:dyDescent="0.25">
      <c r="F1" s="54"/>
      <c r="H1" s="12"/>
      <c r="I1" s="54"/>
      <c r="L1" s="13"/>
    </row>
    <row r="2" spans="1:22" s="53" customFormat="1" x14ac:dyDescent="0.25">
      <c r="F2" s="54"/>
      <c r="H2" s="12"/>
      <c r="I2" s="54"/>
      <c r="L2" s="13"/>
    </row>
    <row r="3" spans="1:22" s="53" customFormat="1" ht="26.25" x14ac:dyDescent="0.25">
      <c r="D3" s="14"/>
      <c r="E3" s="14"/>
      <c r="F3" s="44"/>
      <c r="G3" s="44"/>
      <c r="H3" s="15"/>
      <c r="I3" s="46"/>
      <c r="J3" s="2"/>
      <c r="L3" s="13"/>
    </row>
    <row r="4" spans="1:22" s="53" customFormat="1" ht="18.75" x14ac:dyDescent="0.25">
      <c r="D4" s="3"/>
      <c r="E4" s="3"/>
      <c r="F4" s="45"/>
      <c r="G4" s="45"/>
      <c r="H4" s="12"/>
      <c r="I4" s="54"/>
      <c r="L4" s="13"/>
    </row>
    <row r="5" spans="1:22" s="53" customFormat="1" x14ac:dyDescent="0.25">
      <c r="D5" s="4"/>
      <c r="E5" s="4"/>
      <c r="F5" s="5"/>
      <c r="G5" s="5"/>
      <c r="H5" s="12"/>
      <c r="I5" s="54"/>
      <c r="L5" s="13"/>
    </row>
    <row r="6" spans="1:22" s="53" customFormat="1" ht="26.25" x14ac:dyDescent="0.25">
      <c r="A6" s="77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</row>
    <row r="7" spans="1:22" s="53" customFormat="1" ht="18.75" x14ac:dyDescent="0.25">
      <c r="A7" s="78" t="s">
        <v>102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</row>
    <row r="8" spans="1:22" s="53" customFormat="1" x14ac:dyDescent="0.25">
      <c r="A8" s="5"/>
      <c r="B8" s="5"/>
      <c r="C8" s="5"/>
      <c r="D8" s="4"/>
      <c r="E8" s="4"/>
      <c r="F8" s="5"/>
      <c r="G8" s="5"/>
      <c r="H8" s="5"/>
      <c r="I8" s="5"/>
      <c r="J8" s="5"/>
      <c r="K8" s="5"/>
      <c r="L8" s="40"/>
      <c r="M8" s="5"/>
      <c r="N8" s="5"/>
      <c r="O8" s="5"/>
      <c r="P8" s="5"/>
      <c r="Q8" s="5"/>
      <c r="R8" s="5"/>
      <c r="S8" s="5"/>
      <c r="T8" s="5"/>
    </row>
    <row r="9" spans="1:22" s="53" customFormat="1" ht="18" x14ac:dyDescent="0.25">
      <c r="A9" s="79" t="s">
        <v>1180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spans="1:22" s="53" customFormat="1" ht="18" x14ac:dyDescent="0.25">
      <c r="A10" s="79" t="s">
        <v>1216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spans="1:22" s="53" customFormat="1" ht="15.75" thickBot="1" x14ac:dyDescent="0.3">
      <c r="F11" s="54"/>
      <c r="H11" s="12"/>
      <c r="I11" s="54"/>
      <c r="L11" s="13"/>
    </row>
    <row r="12" spans="1:22" s="18" customFormat="1" ht="17.25" thickBot="1" x14ac:dyDescent="0.3">
      <c r="A12" s="47"/>
      <c r="B12" s="42"/>
      <c r="C12" s="42"/>
      <c r="D12" s="16"/>
      <c r="E12" s="16"/>
      <c r="F12" s="6"/>
      <c r="G12" s="17"/>
      <c r="H12" s="47"/>
      <c r="I12" s="47"/>
      <c r="J12" s="80" t="s">
        <v>103</v>
      </c>
      <c r="K12" s="81"/>
      <c r="L12" s="81"/>
      <c r="M12" s="81"/>
      <c r="N12" s="81"/>
      <c r="O12" s="81"/>
      <c r="P12" s="82"/>
      <c r="Q12" s="83" t="s">
        <v>104</v>
      </c>
      <c r="R12" s="84"/>
      <c r="S12" s="85" t="s">
        <v>105</v>
      </c>
      <c r="T12" s="85" t="s">
        <v>106</v>
      </c>
    </row>
    <row r="13" spans="1:22" s="23" customFormat="1" ht="32.25" thickBot="1" x14ac:dyDescent="0.3">
      <c r="A13" s="48" t="s">
        <v>1</v>
      </c>
      <c r="B13" s="43" t="s">
        <v>2</v>
      </c>
      <c r="C13" s="43" t="s">
        <v>1176</v>
      </c>
      <c r="D13" s="19" t="s">
        <v>3</v>
      </c>
      <c r="E13" s="19" t="s">
        <v>4</v>
      </c>
      <c r="F13" s="19" t="s">
        <v>5</v>
      </c>
      <c r="G13" s="20" t="s">
        <v>6</v>
      </c>
      <c r="H13" s="21" t="s">
        <v>107</v>
      </c>
      <c r="I13" s="21" t="s">
        <v>108</v>
      </c>
      <c r="J13" s="87" t="s">
        <v>109</v>
      </c>
      <c r="K13" s="88"/>
      <c r="L13" s="89" t="s">
        <v>110</v>
      </c>
      <c r="M13" s="87" t="s">
        <v>111</v>
      </c>
      <c r="N13" s="88"/>
      <c r="O13" s="85" t="s">
        <v>112</v>
      </c>
      <c r="P13" s="22" t="s">
        <v>113</v>
      </c>
      <c r="Q13" s="85" t="s">
        <v>114</v>
      </c>
      <c r="R13" s="85" t="s">
        <v>115</v>
      </c>
      <c r="S13" s="86"/>
      <c r="T13" s="86"/>
    </row>
    <row r="14" spans="1:22" s="18" customFormat="1" ht="55.5" customHeight="1" x14ac:dyDescent="0.25">
      <c r="A14" s="48"/>
      <c r="B14" s="43"/>
      <c r="C14" s="43"/>
      <c r="D14" s="32"/>
      <c r="E14" s="32"/>
      <c r="F14" s="19"/>
      <c r="G14" s="20"/>
      <c r="H14" s="33"/>
      <c r="I14" s="48"/>
      <c r="J14" s="47" t="s">
        <v>116</v>
      </c>
      <c r="K14" s="47" t="s">
        <v>117</v>
      </c>
      <c r="L14" s="90"/>
      <c r="M14" s="34" t="s">
        <v>118</v>
      </c>
      <c r="N14" s="47" t="s">
        <v>119</v>
      </c>
      <c r="O14" s="86"/>
      <c r="P14" s="33"/>
      <c r="Q14" s="86"/>
      <c r="R14" s="86"/>
      <c r="S14" s="86"/>
      <c r="T14" s="86"/>
    </row>
    <row r="15" spans="1:22" s="7" customFormat="1" ht="15" customHeight="1" x14ac:dyDescent="0.2">
      <c r="A15" s="55" t="s">
        <v>353</v>
      </c>
      <c r="B15" s="55" t="s">
        <v>520</v>
      </c>
      <c r="C15" s="55" t="s">
        <v>521</v>
      </c>
      <c r="D15" s="55" t="s">
        <v>38</v>
      </c>
      <c r="E15" s="55" t="s">
        <v>100</v>
      </c>
      <c r="F15" s="35" t="s">
        <v>9</v>
      </c>
      <c r="G15" s="72">
        <v>63888</v>
      </c>
      <c r="H15" s="37">
        <v>4218.29</v>
      </c>
      <c r="I15" s="25">
        <v>25</v>
      </c>
      <c r="J15" s="25">
        <f>+G15*2.87%</f>
        <v>1833.5855999999999</v>
      </c>
      <c r="K15" s="25">
        <f>+G15*7.1%</f>
        <v>4536.0479999999998</v>
      </c>
      <c r="L15" s="28">
        <v>490.03</v>
      </c>
      <c r="M15" s="25">
        <f>+G15*3.04%</f>
        <v>1942.1951999999999</v>
      </c>
      <c r="N15" s="25">
        <f>+G15*7.09%</f>
        <v>4529.6592000000001</v>
      </c>
      <c r="O15" s="27">
        <v>0</v>
      </c>
      <c r="P15" s="25">
        <f>SUM(J15:O15)</f>
        <v>13331.517999999998</v>
      </c>
      <c r="Q15" s="25">
        <f>+H15+I15+J15+M15+O15</f>
        <v>8019.0707999999995</v>
      </c>
      <c r="R15" s="25">
        <f>+K15+L15+N15</f>
        <v>9555.7371999999996</v>
      </c>
      <c r="S15" s="25">
        <f>G15-Q15</f>
        <v>55868.929199999999</v>
      </c>
      <c r="T15" s="26">
        <v>111</v>
      </c>
      <c r="U15" s="24"/>
      <c r="V15" s="53"/>
    </row>
    <row r="16" spans="1:22" s="7" customFormat="1" ht="15" customHeight="1" x14ac:dyDescent="0.2">
      <c r="A16" s="55" t="s">
        <v>165</v>
      </c>
      <c r="B16" s="55" t="s">
        <v>522</v>
      </c>
      <c r="C16" s="55" t="s">
        <v>523</v>
      </c>
      <c r="D16" s="55" t="s">
        <v>166</v>
      </c>
      <c r="E16" s="55" t="s">
        <v>57</v>
      </c>
      <c r="F16" s="35" t="s">
        <v>9</v>
      </c>
      <c r="G16" s="72">
        <v>25047</v>
      </c>
      <c r="H16" s="27">
        <v>0</v>
      </c>
      <c r="I16" s="25">
        <v>25</v>
      </c>
      <c r="J16" s="25">
        <f>+G16*2.87%</f>
        <v>718.84889999999996</v>
      </c>
      <c r="K16" s="25">
        <f>+G16*7.1%</f>
        <v>1778.3369999999998</v>
      </c>
      <c r="L16" s="28">
        <f>+G16*1.1%</f>
        <v>275.51700000000005</v>
      </c>
      <c r="M16" s="25">
        <f>+G16*3.04%</f>
        <v>761.42880000000002</v>
      </c>
      <c r="N16" s="25">
        <f>+G16*7.09%</f>
        <v>1775.8323</v>
      </c>
      <c r="O16" s="27">
        <v>0</v>
      </c>
      <c r="P16" s="25">
        <f>SUM(J16:O16)</f>
        <v>5309.9639999999999</v>
      </c>
      <c r="Q16" s="25">
        <f>+H16+I16+J16+M16+O16</f>
        <v>1505.2777000000001</v>
      </c>
      <c r="R16" s="25">
        <f>+K16+L16+N16</f>
        <v>3829.6862999999998</v>
      </c>
      <c r="S16" s="25">
        <f>G16-Q16</f>
        <v>23541.722300000001</v>
      </c>
      <c r="T16" s="26">
        <v>111</v>
      </c>
      <c r="U16" s="24"/>
      <c r="V16" s="53"/>
    </row>
    <row r="17" spans="1:28" s="8" customFormat="1" ht="15" customHeight="1" x14ac:dyDescent="0.2">
      <c r="A17" s="55" t="s">
        <v>170</v>
      </c>
      <c r="B17" s="55" t="s">
        <v>524</v>
      </c>
      <c r="C17" s="55" t="s">
        <v>525</v>
      </c>
      <c r="D17" s="55" t="s">
        <v>14</v>
      </c>
      <c r="E17" s="55" t="s">
        <v>517</v>
      </c>
      <c r="F17" s="35" t="s">
        <v>9</v>
      </c>
      <c r="G17" s="72">
        <v>79860</v>
      </c>
      <c r="H17" s="37">
        <v>7368.01</v>
      </c>
      <c r="I17" s="25">
        <v>25</v>
      </c>
      <c r="J17" s="25">
        <f>+G17*2.87%</f>
        <v>2291.982</v>
      </c>
      <c r="K17" s="25">
        <f>+G17*7.1%</f>
        <v>5670.0599999999995</v>
      </c>
      <c r="L17" s="28">
        <v>490.03</v>
      </c>
      <c r="M17" s="25">
        <f>+G17*3.04%</f>
        <v>2427.7440000000001</v>
      </c>
      <c r="N17" s="25">
        <f>+G17*7.09%</f>
        <v>5662.0740000000005</v>
      </c>
      <c r="O17" s="27">
        <v>0</v>
      </c>
      <c r="P17" s="25">
        <f>SUM(J17:O17)</f>
        <v>16541.89</v>
      </c>
      <c r="Q17" s="25">
        <f>+H17+I17+J17+M17+O17</f>
        <v>12112.736000000001</v>
      </c>
      <c r="R17" s="25">
        <f>+K17+L17+N17</f>
        <v>11822.164000000001</v>
      </c>
      <c r="S17" s="25">
        <f>G17-Q17</f>
        <v>67747.263999999996</v>
      </c>
      <c r="T17" s="26">
        <v>111</v>
      </c>
      <c r="U17" s="24"/>
      <c r="V17" s="53"/>
    </row>
    <row r="18" spans="1:28" s="8" customFormat="1" ht="15" customHeight="1" x14ac:dyDescent="0.2">
      <c r="A18" s="55" t="s">
        <v>173</v>
      </c>
      <c r="B18" s="55" t="s">
        <v>526</v>
      </c>
      <c r="C18" s="55" t="s">
        <v>527</v>
      </c>
      <c r="D18" s="55" t="s">
        <v>174</v>
      </c>
      <c r="E18" s="55" t="s">
        <v>86</v>
      </c>
      <c r="F18" s="35" t="s">
        <v>9</v>
      </c>
      <c r="G18" s="72">
        <v>47594.98</v>
      </c>
      <c r="H18" s="37">
        <v>1514.57</v>
      </c>
      <c r="I18" s="25">
        <v>25</v>
      </c>
      <c r="J18" s="25">
        <f>+G18*2.87%</f>
        <v>1365.9759260000001</v>
      </c>
      <c r="K18" s="25">
        <f>+G18*7.1%</f>
        <v>3379.2435799999998</v>
      </c>
      <c r="L18" s="28">
        <v>490.03</v>
      </c>
      <c r="M18" s="25">
        <f>+G18*3.04%</f>
        <v>1446.8873920000001</v>
      </c>
      <c r="N18" s="25">
        <f>+G18*7.09%</f>
        <v>3374.4840820000004</v>
      </c>
      <c r="O18" s="27">
        <v>0</v>
      </c>
      <c r="P18" s="25">
        <f>SUM(J18:O18)</f>
        <v>10056.62098</v>
      </c>
      <c r="Q18" s="25">
        <f>+H18+I18+J18+M18+O18</f>
        <v>4352.4333179999994</v>
      </c>
      <c r="R18" s="25">
        <f>+K18+L18+N18</f>
        <v>7243.757662</v>
      </c>
      <c r="S18" s="25">
        <f>G18-Q18</f>
        <v>43242.546682</v>
      </c>
      <c r="T18" s="26">
        <v>111</v>
      </c>
      <c r="U18" s="24"/>
      <c r="V18" s="53"/>
    </row>
    <row r="19" spans="1:28" s="8" customFormat="1" ht="15" customHeight="1" x14ac:dyDescent="0.2">
      <c r="A19" s="55" t="s">
        <v>175</v>
      </c>
      <c r="B19" s="55" t="s">
        <v>528</v>
      </c>
      <c r="C19" s="55" t="s">
        <v>529</v>
      </c>
      <c r="D19" s="55" t="s">
        <v>23</v>
      </c>
      <c r="E19" s="55" t="s">
        <v>176</v>
      </c>
      <c r="F19" s="35" t="s">
        <v>9</v>
      </c>
      <c r="G19" s="72">
        <v>31944</v>
      </c>
      <c r="H19" s="27">
        <v>0</v>
      </c>
      <c r="I19" s="25">
        <v>25</v>
      </c>
      <c r="J19" s="25">
        <f>+G19*2.87%</f>
        <v>916.79279999999994</v>
      </c>
      <c r="K19" s="25">
        <f>+G19*7.1%</f>
        <v>2268.0239999999999</v>
      </c>
      <c r="L19" s="28">
        <f>+G19*1.1%</f>
        <v>351.38400000000001</v>
      </c>
      <c r="M19" s="25">
        <f>+G19*3.04%</f>
        <v>971.09759999999994</v>
      </c>
      <c r="N19" s="25">
        <f>+G19*7.09%</f>
        <v>2264.8296</v>
      </c>
      <c r="O19" s="37">
        <v>1865.52</v>
      </c>
      <c r="P19" s="25">
        <f>SUM(J19:O19)</f>
        <v>8637.6479999999992</v>
      </c>
      <c r="Q19" s="25">
        <f>+H19+I19+J19+M19+O19</f>
        <v>3778.4103999999998</v>
      </c>
      <c r="R19" s="25">
        <f>+K19+L19+N19</f>
        <v>4884.2376000000004</v>
      </c>
      <c r="S19" s="25">
        <f>G19-Q19</f>
        <v>28165.589599999999</v>
      </c>
      <c r="T19" s="26">
        <v>111</v>
      </c>
      <c r="U19" s="24"/>
    </row>
    <row r="20" spans="1:28" s="8" customFormat="1" ht="15" customHeight="1" x14ac:dyDescent="0.2">
      <c r="A20" s="55" t="s">
        <v>177</v>
      </c>
      <c r="B20" s="55" t="s">
        <v>530</v>
      </c>
      <c r="C20" s="55" t="s">
        <v>531</v>
      </c>
      <c r="D20" s="55" t="s">
        <v>53</v>
      </c>
      <c r="E20" s="55" t="s">
        <v>130</v>
      </c>
      <c r="F20" s="35" t="s">
        <v>9</v>
      </c>
      <c r="G20" s="72">
        <v>29221.5</v>
      </c>
      <c r="H20" s="27">
        <v>0</v>
      </c>
      <c r="I20" s="25">
        <v>25</v>
      </c>
      <c r="J20" s="25">
        <f>+G20*2.87%</f>
        <v>838.65705000000003</v>
      </c>
      <c r="K20" s="25">
        <f>+G20*7.1%</f>
        <v>2074.7264999999998</v>
      </c>
      <c r="L20" s="28">
        <f>+G20*1.1%</f>
        <v>321.43650000000002</v>
      </c>
      <c r="M20" s="25">
        <f>+G20*3.04%</f>
        <v>888.33360000000005</v>
      </c>
      <c r="N20" s="25">
        <f>+G20*7.09%</f>
        <v>2071.8043500000003</v>
      </c>
      <c r="O20" s="37">
        <v>932.76</v>
      </c>
      <c r="P20" s="25">
        <f>SUM(J20:O20)</f>
        <v>7127.7179999999998</v>
      </c>
      <c r="Q20" s="25">
        <f>+H20+I20+J20+M20+O20</f>
        <v>2684.75065</v>
      </c>
      <c r="R20" s="25">
        <f>+K20+L20+N20</f>
        <v>4467.9673499999999</v>
      </c>
      <c r="S20" s="25">
        <f>G20-Q20</f>
        <v>26536.749349999998</v>
      </c>
      <c r="T20" s="26">
        <v>111</v>
      </c>
      <c r="U20" s="24"/>
      <c r="V20" s="53"/>
    </row>
    <row r="21" spans="1:28" s="8" customFormat="1" ht="15" customHeight="1" x14ac:dyDescent="0.2">
      <c r="A21" s="55" t="s">
        <v>183</v>
      </c>
      <c r="B21" s="55" t="s">
        <v>532</v>
      </c>
      <c r="C21" s="55" t="s">
        <v>533</v>
      </c>
      <c r="D21" s="55" t="s">
        <v>184</v>
      </c>
      <c r="E21" s="55" t="s">
        <v>13</v>
      </c>
      <c r="F21" s="35" t="s">
        <v>9</v>
      </c>
      <c r="G21" s="72">
        <v>27324</v>
      </c>
      <c r="H21" s="27">
        <v>0</v>
      </c>
      <c r="I21" s="25">
        <v>25</v>
      </c>
      <c r="J21" s="25">
        <f>+G21*2.87%</f>
        <v>784.19880000000001</v>
      </c>
      <c r="K21" s="25">
        <f>+G21*7.1%</f>
        <v>1940.0039999999999</v>
      </c>
      <c r="L21" s="28">
        <f>+G21*1.1%</f>
        <v>300.56400000000002</v>
      </c>
      <c r="M21" s="25">
        <f>+G21*3.04%</f>
        <v>830.64959999999996</v>
      </c>
      <c r="N21" s="25">
        <f>+G21*7.09%</f>
        <v>1937.2716</v>
      </c>
      <c r="O21" s="27"/>
      <c r="P21" s="25">
        <f>SUM(J21:O21)</f>
        <v>5792.6880000000001</v>
      </c>
      <c r="Q21" s="25">
        <f>+H21+I21+J21+M21+O21</f>
        <v>1639.8483999999999</v>
      </c>
      <c r="R21" s="25">
        <f>+K21+L21+N21</f>
        <v>4177.8395999999993</v>
      </c>
      <c r="S21" s="25">
        <f>G21-Q21</f>
        <v>25684.151600000001</v>
      </c>
      <c r="T21" s="26">
        <v>111</v>
      </c>
      <c r="U21" s="24"/>
    </row>
    <row r="22" spans="1:28" s="8" customFormat="1" ht="15" customHeight="1" x14ac:dyDescent="0.2">
      <c r="A22" s="55" t="s">
        <v>185</v>
      </c>
      <c r="B22" s="55" t="s">
        <v>534</v>
      </c>
      <c r="C22" s="55" t="s">
        <v>535</v>
      </c>
      <c r="D22" s="55" t="s">
        <v>16</v>
      </c>
      <c r="E22" s="55" t="s">
        <v>87</v>
      </c>
      <c r="F22" s="35" t="s">
        <v>9</v>
      </c>
      <c r="G22" s="72">
        <v>13441.89</v>
      </c>
      <c r="H22" s="27">
        <v>0</v>
      </c>
      <c r="I22" s="25">
        <v>25</v>
      </c>
      <c r="J22" s="25">
        <f>+G22*2.87%</f>
        <v>385.78224299999999</v>
      </c>
      <c r="K22" s="25">
        <f>+G22*7.1%</f>
        <v>954.37418999999989</v>
      </c>
      <c r="L22" s="28">
        <f>+G22*1.1%</f>
        <v>147.86079000000001</v>
      </c>
      <c r="M22" s="25">
        <f>+G22*3.04%</f>
        <v>408.63345599999997</v>
      </c>
      <c r="N22" s="25">
        <f>+G22*7.09%</f>
        <v>953.03000099999997</v>
      </c>
      <c r="O22" s="27">
        <v>0</v>
      </c>
      <c r="P22" s="25">
        <f>SUM(J22:O22)</f>
        <v>2849.6806799999999</v>
      </c>
      <c r="Q22" s="25">
        <f>+H22+I22+J22+M22+O22</f>
        <v>819.4156989999999</v>
      </c>
      <c r="R22" s="25">
        <f>+K22+L22+N22</f>
        <v>2055.2649809999998</v>
      </c>
      <c r="S22" s="25">
        <f>G22-Q22</f>
        <v>12622.474301</v>
      </c>
      <c r="T22" s="26">
        <v>111</v>
      </c>
      <c r="U22" s="24"/>
      <c r="V22" s="53"/>
    </row>
    <row r="23" spans="1:28" s="8" customFormat="1" ht="15" customHeight="1" x14ac:dyDescent="0.2">
      <c r="A23" s="55" t="s">
        <v>187</v>
      </c>
      <c r="B23" s="55" t="s">
        <v>536</v>
      </c>
      <c r="C23" s="55" t="s">
        <v>537</v>
      </c>
      <c r="D23" s="55" t="s">
        <v>188</v>
      </c>
      <c r="E23" s="55" t="s">
        <v>97</v>
      </c>
      <c r="F23" s="35" t="s">
        <v>9</v>
      </c>
      <c r="G23" s="72">
        <v>34650</v>
      </c>
      <c r="H23" s="27">
        <v>0</v>
      </c>
      <c r="I23" s="25">
        <v>25</v>
      </c>
      <c r="J23" s="25">
        <f>+G23*2.87%</f>
        <v>994.45500000000004</v>
      </c>
      <c r="K23" s="25">
        <f>+G23*7.1%</f>
        <v>2460.1499999999996</v>
      </c>
      <c r="L23" s="28">
        <f>+G23*1.1%</f>
        <v>381.15000000000003</v>
      </c>
      <c r="M23" s="25">
        <f>+G23*3.04%</f>
        <v>1053.3599999999999</v>
      </c>
      <c r="N23" s="25">
        <f>+G23*7.09%</f>
        <v>2456.6849999999999</v>
      </c>
      <c r="O23" s="27">
        <v>0</v>
      </c>
      <c r="P23" s="25">
        <f>SUM(J23:O23)</f>
        <v>7345.7999999999993</v>
      </c>
      <c r="Q23" s="25">
        <f>+H23+I23+J23+M23+O23</f>
        <v>2072.8150000000001</v>
      </c>
      <c r="R23" s="25">
        <f>+K23+L23+N23</f>
        <v>5297.9849999999997</v>
      </c>
      <c r="S23" s="25">
        <f>G23-Q23</f>
        <v>32577.185000000001</v>
      </c>
      <c r="T23" s="26">
        <v>111</v>
      </c>
      <c r="U23" s="24"/>
      <c r="V23" s="53"/>
    </row>
    <row r="24" spans="1:28" s="8" customFormat="1" ht="15" customHeight="1" x14ac:dyDescent="0.2">
      <c r="A24" s="55" t="s">
        <v>189</v>
      </c>
      <c r="B24" s="55" t="s">
        <v>538</v>
      </c>
      <c r="C24" s="55" t="s">
        <v>539</v>
      </c>
      <c r="D24" s="55" t="s">
        <v>191</v>
      </c>
      <c r="E24" s="55" t="s">
        <v>190</v>
      </c>
      <c r="F24" s="35" t="s">
        <v>9</v>
      </c>
      <c r="G24" s="72">
        <v>52500</v>
      </c>
      <c r="H24" s="37">
        <v>2066.92</v>
      </c>
      <c r="I24" s="25">
        <v>25</v>
      </c>
      <c r="J24" s="25">
        <f>+G24*2.87%</f>
        <v>1506.75</v>
      </c>
      <c r="K24" s="25">
        <f>+G24*7.1%</f>
        <v>3727.4999999999995</v>
      </c>
      <c r="L24" s="28">
        <v>490.03</v>
      </c>
      <c r="M24" s="25">
        <f>+G24*3.04%</f>
        <v>1596</v>
      </c>
      <c r="N24" s="25">
        <f>+G24*7.09%</f>
        <v>3722.2500000000005</v>
      </c>
      <c r="O24" s="37">
        <v>932.76</v>
      </c>
      <c r="P24" s="25">
        <f>SUM(J24:O24)</f>
        <v>11975.29</v>
      </c>
      <c r="Q24" s="25">
        <f>+H24+I24+J24+M24+O24</f>
        <v>6127.43</v>
      </c>
      <c r="R24" s="25">
        <f>+K24+L24+N24</f>
        <v>7939.7800000000007</v>
      </c>
      <c r="S24" s="25">
        <f>G24-Q24</f>
        <v>46372.57</v>
      </c>
      <c r="T24" s="26">
        <v>111</v>
      </c>
      <c r="U24" s="24"/>
      <c r="V24" s="53"/>
    </row>
    <row r="25" spans="1:28" s="8" customFormat="1" ht="15" customHeight="1" x14ac:dyDescent="0.2">
      <c r="A25" s="55" t="s">
        <v>197</v>
      </c>
      <c r="B25" s="55" t="s">
        <v>540</v>
      </c>
      <c r="C25" s="55" t="s">
        <v>541</v>
      </c>
      <c r="D25" s="55" t="s">
        <v>166</v>
      </c>
      <c r="E25" s="55" t="s">
        <v>57</v>
      </c>
      <c r="F25" s="35" t="s">
        <v>9</v>
      </c>
      <c r="G25" s="72">
        <v>26716.799999999999</v>
      </c>
      <c r="H25" s="27">
        <v>0</v>
      </c>
      <c r="I25" s="25">
        <v>25</v>
      </c>
      <c r="J25" s="25">
        <f>+G25*2.87%</f>
        <v>766.77215999999999</v>
      </c>
      <c r="K25" s="25">
        <f>+G25*7.1%</f>
        <v>1896.8927999999999</v>
      </c>
      <c r="L25" s="28">
        <f>+G25*1.1%</f>
        <v>293.88480000000004</v>
      </c>
      <c r="M25" s="25">
        <f>+G25*3.04%</f>
        <v>812.19071999999994</v>
      </c>
      <c r="N25" s="25">
        <f>+G25*7.09%</f>
        <v>1894.2211200000002</v>
      </c>
      <c r="O25" s="27">
        <v>0</v>
      </c>
      <c r="P25" s="25">
        <f>SUM(J25:O25)</f>
        <v>5663.9616000000005</v>
      </c>
      <c r="Q25" s="25">
        <f>+H25+I25+J25+M25+O25</f>
        <v>1603.96288</v>
      </c>
      <c r="R25" s="25">
        <f>+K25+L25+N25</f>
        <v>4084.99872</v>
      </c>
      <c r="S25" s="25">
        <f>G25-Q25</f>
        <v>25112.83712</v>
      </c>
      <c r="T25" s="26">
        <v>111</v>
      </c>
      <c r="U25" s="24"/>
      <c r="V25" s="53"/>
    </row>
    <row r="26" spans="1:28" s="8" customFormat="1" ht="15" customHeight="1" x14ac:dyDescent="0.2">
      <c r="A26" s="55" t="s">
        <v>199</v>
      </c>
      <c r="B26" s="55" t="s">
        <v>542</v>
      </c>
      <c r="C26" s="55" t="s">
        <v>543</v>
      </c>
      <c r="D26" s="55" t="s">
        <v>71</v>
      </c>
      <c r="E26" s="55" t="s">
        <v>1209</v>
      </c>
      <c r="F26" s="35" t="s">
        <v>9</v>
      </c>
      <c r="G26" s="72">
        <v>15962.69</v>
      </c>
      <c r="H26" s="27">
        <v>0</v>
      </c>
      <c r="I26" s="25">
        <v>25</v>
      </c>
      <c r="J26" s="25">
        <f>+G26*2.87%</f>
        <v>458.12920300000002</v>
      </c>
      <c r="K26" s="25">
        <f>+G26*7.1%</f>
        <v>1133.3509899999999</v>
      </c>
      <c r="L26" s="28">
        <f>+G26*1.1%</f>
        <v>175.58959000000002</v>
      </c>
      <c r="M26" s="25">
        <f>+G26*3.04%</f>
        <v>485.26577600000002</v>
      </c>
      <c r="N26" s="25">
        <f>+G26*7.09%</f>
        <v>1131.754721</v>
      </c>
      <c r="O26" s="27">
        <v>0</v>
      </c>
      <c r="P26" s="25">
        <f>SUM(J26:O26)</f>
        <v>3384.0902800000003</v>
      </c>
      <c r="Q26" s="25">
        <f>+H26+I26+J26+M26+O26</f>
        <v>968.39497900000003</v>
      </c>
      <c r="R26" s="25">
        <f>+K26+L26+N26</f>
        <v>2440.6953009999997</v>
      </c>
      <c r="S26" s="25">
        <f>G26-Q26</f>
        <v>14994.295021</v>
      </c>
      <c r="T26" s="26">
        <v>111</v>
      </c>
      <c r="U26" s="24"/>
      <c r="V26" s="53"/>
    </row>
    <row r="27" spans="1:28" s="8" customFormat="1" ht="15" customHeight="1" x14ac:dyDescent="0.2">
      <c r="A27" s="55" t="s">
        <v>200</v>
      </c>
      <c r="B27" s="55" t="s">
        <v>544</v>
      </c>
      <c r="C27" s="55" t="s">
        <v>545</v>
      </c>
      <c r="D27" s="55" t="s">
        <v>202</v>
      </c>
      <c r="E27" s="55" t="s">
        <v>201</v>
      </c>
      <c r="F27" s="35" t="s">
        <v>9</v>
      </c>
      <c r="G27" s="72">
        <v>51847.29</v>
      </c>
      <c r="H27" s="37">
        <v>2114.7199999999998</v>
      </c>
      <c r="I27" s="25">
        <v>25</v>
      </c>
      <c r="J27" s="25">
        <f>+G27*2.87%</f>
        <v>1488.0172230000001</v>
      </c>
      <c r="K27" s="25">
        <f>+G27*7.1%</f>
        <v>3681.1575899999998</v>
      </c>
      <c r="L27" s="28">
        <v>490.03</v>
      </c>
      <c r="M27" s="25">
        <f>+G27*3.04%</f>
        <v>1576.157616</v>
      </c>
      <c r="N27" s="25">
        <f>+G27*7.09%</f>
        <v>3675.9728610000002</v>
      </c>
      <c r="O27" s="27">
        <v>0</v>
      </c>
      <c r="P27" s="25">
        <f>SUM(J27:O27)</f>
        <v>10911.335289999999</v>
      </c>
      <c r="Q27" s="25">
        <f>+H27+I27+J27+M27+O27</f>
        <v>5203.8948390000005</v>
      </c>
      <c r="R27" s="25">
        <f>+K27+L27+N27</f>
        <v>7847.1604509999997</v>
      </c>
      <c r="S27" s="25">
        <f>G27-Q27</f>
        <v>46643.395161</v>
      </c>
      <c r="T27" s="26">
        <v>111</v>
      </c>
      <c r="U27" s="24"/>
      <c r="V27" s="53"/>
      <c r="W27" s="56"/>
      <c r="X27" s="56"/>
      <c r="Y27" s="56"/>
      <c r="Z27" s="56"/>
      <c r="AA27" s="56"/>
      <c r="AB27" s="56"/>
    </row>
    <row r="28" spans="1:28" s="8" customFormat="1" ht="15" customHeight="1" x14ac:dyDescent="0.2">
      <c r="A28" s="55" t="s">
        <v>203</v>
      </c>
      <c r="B28" s="55" t="s">
        <v>546</v>
      </c>
      <c r="C28" s="55" t="s">
        <v>547</v>
      </c>
      <c r="D28" s="55" t="s">
        <v>184</v>
      </c>
      <c r="E28" s="55" t="s">
        <v>13</v>
      </c>
      <c r="F28" s="35" t="s">
        <v>9</v>
      </c>
      <c r="G28" s="72">
        <v>30613</v>
      </c>
      <c r="H28" s="27">
        <v>0</v>
      </c>
      <c r="I28" s="25">
        <v>25</v>
      </c>
      <c r="J28" s="25">
        <f>+G28*2.87%</f>
        <v>878.59310000000005</v>
      </c>
      <c r="K28" s="25">
        <f>+G28*7.1%</f>
        <v>2173.5229999999997</v>
      </c>
      <c r="L28" s="28">
        <f>+G28*1.1%</f>
        <v>336.74300000000005</v>
      </c>
      <c r="M28" s="25">
        <f>+G28*3.04%</f>
        <v>930.63520000000005</v>
      </c>
      <c r="N28" s="25">
        <f>+G28*7.09%</f>
        <v>2170.4617000000003</v>
      </c>
      <c r="O28" s="27">
        <v>0</v>
      </c>
      <c r="P28" s="25">
        <f>SUM(J28:O28)</f>
        <v>6489.9560000000001</v>
      </c>
      <c r="Q28" s="25">
        <f>+H28+I28+J28+M28+O28</f>
        <v>1834.2283000000002</v>
      </c>
      <c r="R28" s="25">
        <f>+K28+L28+N28</f>
        <v>4680.7276999999995</v>
      </c>
      <c r="S28" s="25">
        <f>G28-Q28</f>
        <v>28778.771700000001</v>
      </c>
      <c r="T28" s="26">
        <v>111</v>
      </c>
      <c r="U28" s="24"/>
      <c r="V28" s="53"/>
      <c r="W28" s="53"/>
      <c r="X28" s="53"/>
      <c r="Y28" s="53"/>
      <c r="Z28" s="53"/>
      <c r="AA28" s="53"/>
      <c r="AB28" s="53"/>
    </row>
    <row r="29" spans="1:28" s="8" customFormat="1" ht="15" customHeight="1" x14ac:dyDescent="0.2">
      <c r="A29" s="55" t="s">
        <v>204</v>
      </c>
      <c r="B29" s="55" t="s">
        <v>548</v>
      </c>
      <c r="C29" s="55" t="s">
        <v>549</v>
      </c>
      <c r="D29" s="55" t="s">
        <v>205</v>
      </c>
      <c r="E29" s="55" t="s">
        <v>47</v>
      </c>
      <c r="F29" s="35" t="s">
        <v>9</v>
      </c>
      <c r="G29" s="72">
        <v>28243.22</v>
      </c>
      <c r="H29" s="27">
        <v>0</v>
      </c>
      <c r="I29" s="25">
        <v>25</v>
      </c>
      <c r="J29" s="25">
        <f>+G29*2.87%</f>
        <v>810.58041400000002</v>
      </c>
      <c r="K29" s="25">
        <f>+G29*7.1%</f>
        <v>2005.2686199999998</v>
      </c>
      <c r="L29" s="28">
        <f>+G29*1.1%</f>
        <v>310.67542000000003</v>
      </c>
      <c r="M29" s="25">
        <f>+G29*3.04%</f>
        <v>858.59388799999999</v>
      </c>
      <c r="N29" s="25">
        <f>+G29*7.09%</f>
        <v>2002.4442980000001</v>
      </c>
      <c r="O29" s="27">
        <v>0</v>
      </c>
      <c r="P29" s="25">
        <f>SUM(J29:O29)</f>
        <v>5987.5626400000001</v>
      </c>
      <c r="Q29" s="25">
        <f>+H29+I29+J29+M29+O29</f>
        <v>1694.1743019999999</v>
      </c>
      <c r="R29" s="25">
        <f>+K29+L29+N29</f>
        <v>4318.3883379999997</v>
      </c>
      <c r="S29" s="25">
        <f>G29-Q29</f>
        <v>26549.045698000002</v>
      </c>
      <c r="T29" s="26">
        <v>111</v>
      </c>
      <c r="U29" s="24"/>
      <c r="V29" s="53"/>
      <c r="W29" s="53"/>
      <c r="X29" s="53"/>
      <c r="Y29" s="53"/>
      <c r="Z29" s="53"/>
      <c r="AA29" s="53"/>
      <c r="AB29" s="53"/>
    </row>
    <row r="30" spans="1:28" s="8" customFormat="1" ht="15" customHeight="1" x14ac:dyDescent="0.2">
      <c r="A30" s="55" t="s">
        <v>206</v>
      </c>
      <c r="B30" s="55" t="s">
        <v>550</v>
      </c>
      <c r="C30" s="55" t="s">
        <v>551</v>
      </c>
      <c r="D30" s="55" t="s">
        <v>53</v>
      </c>
      <c r="E30" s="55" t="s">
        <v>98</v>
      </c>
      <c r="F30" s="35" t="s">
        <v>9</v>
      </c>
      <c r="G30" s="72">
        <v>35065.800000000003</v>
      </c>
      <c r="H30" s="27">
        <v>0</v>
      </c>
      <c r="I30" s="25">
        <v>25</v>
      </c>
      <c r="J30" s="25">
        <f>+G30*2.87%</f>
        <v>1006.3884600000001</v>
      </c>
      <c r="K30" s="25">
        <f>+G30*7.1%</f>
        <v>2489.6718000000001</v>
      </c>
      <c r="L30" s="28">
        <f>+G30*1.1%</f>
        <v>385.7238000000001</v>
      </c>
      <c r="M30" s="25">
        <f>+G30*3.04%</f>
        <v>1066.0003200000001</v>
      </c>
      <c r="N30" s="25">
        <f>+G30*7.09%</f>
        <v>2486.1652200000003</v>
      </c>
      <c r="O30" s="27">
        <v>0</v>
      </c>
      <c r="P30" s="25">
        <f>SUM(J30:O30)</f>
        <v>7433.9496000000017</v>
      </c>
      <c r="Q30" s="25">
        <f>+H30+I30+J30+M30+O30</f>
        <v>2097.3887800000002</v>
      </c>
      <c r="R30" s="25">
        <f>+K30+L30+N30</f>
        <v>5361.5608200000006</v>
      </c>
      <c r="S30" s="25">
        <f>G30-Q30</f>
        <v>32968.411220000002</v>
      </c>
      <c r="T30" s="26">
        <v>111</v>
      </c>
      <c r="U30" s="24"/>
      <c r="V30" s="53"/>
      <c r="W30" s="53"/>
      <c r="X30" s="53"/>
      <c r="Y30" s="53"/>
      <c r="Z30" s="53"/>
      <c r="AA30" s="53"/>
      <c r="AB30" s="53"/>
    </row>
    <row r="31" spans="1:28" s="8" customFormat="1" ht="15" customHeight="1" x14ac:dyDescent="0.2">
      <c r="A31" s="55" t="s">
        <v>207</v>
      </c>
      <c r="B31" s="55" t="s">
        <v>552</v>
      </c>
      <c r="C31" s="55" t="s">
        <v>553</v>
      </c>
      <c r="D31" s="55" t="s">
        <v>191</v>
      </c>
      <c r="E31" s="55" t="s">
        <v>518</v>
      </c>
      <c r="F31" s="35" t="s">
        <v>9</v>
      </c>
      <c r="G31" s="72">
        <v>78660</v>
      </c>
      <c r="H31" s="37">
        <v>6624.99</v>
      </c>
      <c r="I31" s="25">
        <v>25</v>
      </c>
      <c r="J31" s="25">
        <f>+G31*2.87%</f>
        <v>2257.5419999999999</v>
      </c>
      <c r="K31" s="25">
        <f>+G31*7.1%</f>
        <v>5584.86</v>
      </c>
      <c r="L31" s="28">
        <v>490.03</v>
      </c>
      <c r="M31" s="25">
        <f>+G31*3.04%</f>
        <v>2391.2640000000001</v>
      </c>
      <c r="N31" s="25">
        <f>+G31*7.09%</f>
        <v>5576.9940000000006</v>
      </c>
      <c r="O31" s="37">
        <v>1865.52</v>
      </c>
      <c r="P31" s="25">
        <f>SUM(J31:O31)</f>
        <v>18166.21</v>
      </c>
      <c r="Q31" s="25">
        <f>+H31+I31+J31+M31+O31</f>
        <v>13164.315999999999</v>
      </c>
      <c r="R31" s="25">
        <f>+K31+L31+N31</f>
        <v>11651.884</v>
      </c>
      <c r="S31" s="25">
        <f>G31-Q31</f>
        <v>65495.684000000001</v>
      </c>
      <c r="T31" s="26">
        <v>111</v>
      </c>
      <c r="U31" s="10"/>
      <c r="V31" s="10"/>
      <c r="W31" s="53"/>
      <c r="X31" s="53"/>
      <c r="Y31" s="53"/>
      <c r="Z31" s="53"/>
      <c r="AA31" s="53"/>
      <c r="AB31" s="53"/>
    </row>
    <row r="32" spans="1:28" s="8" customFormat="1" ht="15" customHeight="1" x14ac:dyDescent="0.2">
      <c r="A32" s="55" t="s">
        <v>208</v>
      </c>
      <c r="B32" s="55" t="s">
        <v>554</v>
      </c>
      <c r="C32" s="55" t="s">
        <v>555</v>
      </c>
      <c r="D32" s="55" t="s">
        <v>23</v>
      </c>
      <c r="E32" s="55" t="s">
        <v>209</v>
      </c>
      <c r="F32" s="35" t="s">
        <v>9</v>
      </c>
      <c r="G32" s="72">
        <v>37266.18</v>
      </c>
      <c r="H32" s="27">
        <v>0</v>
      </c>
      <c r="I32" s="25">
        <v>25</v>
      </c>
      <c r="J32" s="25">
        <f>+G32*2.87%</f>
        <v>1069.539366</v>
      </c>
      <c r="K32" s="25">
        <f>+G32*7.1%</f>
        <v>2645.89878</v>
      </c>
      <c r="L32" s="28">
        <f>+G32*1.1%</f>
        <v>409.92798000000005</v>
      </c>
      <c r="M32" s="25">
        <f>+G32*3.04%</f>
        <v>1132.8918719999999</v>
      </c>
      <c r="N32" s="25">
        <f>+G32*7.09%</f>
        <v>2642.1721620000003</v>
      </c>
      <c r="O32" s="37">
        <v>1865.52</v>
      </c>
      <c r="P32" s="25">
        <f>SUM(J32:O32)</f>
        <v>9765.9501600000003</v>
      </c>
      <c r="Q32" s="25">
        <f>+H32+I32+J32+M32+O32</f>
        <v>4092.9512380000001</v>
      </c>
      <c r="R32" s="25">
        <f>+K32+L32+N32</f>
        <v>5697.9989220000007</v>
      </c>
      <c r="S32" s="25">
        <f>G32-Q32</f>
        <v>33173.228761999999</v>
      </c>
      <c r="T32" s="26">
        <v>111</v>
      </c>
      <c r="U32" s="24"/>
      <c r="V32" s="53"/>
      <c r="W32" s="53"/>
      <c r="X32" s="53"/>
      <c r="Y32" s="53"/>
      <c r="Z32" s="53"/>
      <c r="AA32" s="53"/>
      <c r="AB32" s="53"/>
    </row>
    <row r="33" spans="1:115" s="8" customFormat="1" ht="15" customHeight="1" x14ac:dyDescent="0.2">
      <c r="A33" s="55" t="s">
        <v>210</v>
      </c>
      <c r="B33" s="55" t="s">
        <v>556</v>
      </c>
      <c r="C33" s="55" t="s">
        <v>557</v>
      </c>
      <c r="D33" s="55" t="s">
        <v>125</v>
      </c>
      <c r="E33" s="55" t="s">
        <v>58</v>
      </c>
      <c r="F33" s="35" t="s">
        <v>9</v>
      </c>
      <c r="G33" s="72">
        <v>22542.3</v>
      </c>
      <c r="H33" s="27">
        <v>0</v>
      </c>
      <c r="I33" s="25">
        <v>25</v>
      </c>
      <c r="J33" s="25">
        <f>+G33*2.87%</f>
        <v>646.96401000000003</v>
      </c>
      <c r="K33" s="25">
        <f>+G33*7.1%</f>
        <v>1600.5032999999999</v>
      </c>
      <c r="L33" s="28">
        <f>+G33*1.1%</f>
        <v>247.96530000000001</v>
      </c>
      <c r="M33" s="25">
        <f>+G33*3.04%</f>
        <v>685.28592000000003</v>
      </c>
      <c r="N33" s="25">
        <f>+G33*7.09%</f>
        <v>1598.2490700000001</v>
      </c>
      <c r="O33" s="27">
        <v>0</v>
      </c>
      <c r="P33" s="25">
        <f>SUM(J33:O33)</f>
        <v>4778.9675999999999</v>
      </c>
      <c r="Q33" s="25">
        <f>+H33+I33+J33+M33+O33</f>
        <v>1357.2499299999999</v>
      </c>
      <c r="R33" s="25">
        <f>+K33+L33+N33</f>
        <v>3446.71767</v>
      </c>
      <c r="S33" s="25">
        <f>G33-Q33</f>
        <v>21185.050069999998</v>
      </c>
      <c r="T33" s="26">
        <v>111</v>
      </c>
      <c r="U33" s="24"/>
      <c r="W33" s="53"/>
      <c r="X33" s="53"/>
      <c r="Y33" s="53"/>
      <c r="Z33" s="53"/>
      <c r="AA33" s="53"/>
      <c r="AB33" s="53"/>
    </row>
    <row r="34" spans="1:115" s="8" customFormat="1" ht="15" customHeight="1" x14ac:dyDescent="0.2">
      <c r="A34" s="55" t="s">
        <v>211</v>
      </c>
      <c r="B34" s="55" t="s">
        <v>558</v>
      </c>
      <c r="C34" s="55" t="s">
        <v>559</v>
      </c>
      <c r="D34" s="55" t="s">
        <v>174</v>
      </c>
      <c r="E34" s="55" t="s">
        <v>82</v>
      </c>
      <c r="F34" s="35" t="s">
        <v>9</v>
      </c>
      <c r="G34" s="72">
        <v>48279</v>
      </c>
      <c r="H34" s="37">
        <v>1331.28</v>
      </c>
      <c r="I34" s="25">
        <v>25</v>
      </c>
      <c r="J34" s="25">
        <f>+G34*2.87%</f>
        <v>1385.6072999999999</v>
      </c>
      <c r="K34" s="25">
        <f>+G34*7.1%</f>
        <v>3427.8089999999997</v>
      </c>
      <c r="L34" s="28">
        <v>490.03</v>
      </c>
      <c r="M34" s="25">
        <f>+G34*3.04%</f>
        <v>1467.6815999999999</v>
      </c>
      <c r="N34" s="25">
        <f>+G34*7.09%</f>
        <v>3422.9811000000004</v>
      </c>
      <c r="O34" s="37">
        <v>1865.52</v>
      </c>
      <c r="P34" s="25">
        <f>SUM(J34:O34)</f>
        <v>12059.629000000001</v>
      </c>
      <c r="Q34" s="25">
        <f>+H34+I34+J34+M34+O34</f>
        <v>6075.0889000000006</v>
      </c>
      <c r="R34" s="25">
        <f>+K34+L34+N34</f>
        <v>7340.8201000000008</v>
      </c>
      <c r="S34" s="25">
        <f>G34-Q34</f>
        <v>42203.911099999998</v>
      </c>
      <c r="T34" s="26">
        <v>111</v>
      </c>
      <c r="U34" s="24"/>
      <c r="V34" s="53"/>
      <c r="W34" s="53"/>
      <c r="X34" s="53"/>
      <c r="Y34" s="53"/>
      <c r="Z34" s="53"/>
      <c r="AA34" s="53"/>
      <c r="AB34" s="53"/>
    </row>
    <row r="35" spans="1:115" s="8" customFormat="1" ht="15" customHeight="1" x14ac:dyDescent="0.2">
      <c r="A35" s="55" t="s">
        <v>224</v>
      </c>
      <c r="B35" s="55" t="s">
        <v>560</v>
      </c>
      <c r="C35" s="55" t="s">
        <v>561</v>
      </c>
      <c r="D35" s="55" t="s">
        <v>202</v>
      </c>
      <c r="E35" s="55" t="s">
        <v>13</v>
      </c>
      <c r="F35" s="35" t="s">
        <v>9</v>
      </c>
      <c r="G35" s="72">
        <v>26185.5</v>
      </c>
      <c r="H35" s="27">
        <v>0</v>
      </c>
      <c r="I35" s="25">
        <v>25</v>
      </c>
      <c r="J35" s="25">
        <f>+G35*2.87%</f>
        <v>751.52385000000004</v>
      </c>
      <c r="K35" s="25">
        <f>+G35*7.1%</f>
        <v>1859.1704999999999</v>
      </c>
      <c r="L35" s="28">
        <f>+G35*1.1%</f>
        <v>288.04050000000001</v>
      </c>
      <c r="M35" s="25">
        <f>+G35*3.04%</f>
        <v>796.03920000000005</v>
      </c>
      <c r="N35" s="25">
        <f>+G35*7.09%</f>
        <v>1856.55195</v>
      </c>
      <c r="O35" s="27">
        <v>0</v>
      </c>
      <c r="P35" s="25">
        <f>SUM(J35:O35)</f>
        <v>5551.326</v>
      </c>
      <c r="Q35" s="25">
        <f>+H35+I35+J35+M35+O35</f>
        <v>1572.5630500000002</v>
      </c>
      <c r="R35" s="25">
        <f>+K35+L35+N35</f>
        <v>4003.7629499999998</v>
      </c>
      <c r="S35" s="25">
        <f>G35-Q35</f>
        <v>24612.936949999999</v>
      </c>
      <c r="T35" s="26">
        <v>111</v>
      </c>
      <c r="U35" s="24"/>
      <c r="V35" s="53"/>
      <c r="W35" s="53"/>
      <c r="X35" s="53"/>
      <c r="Y35" s="53"/>
      <c r="Z35" s="53"/>
      <c r="AA35" s="53"/>
      <c r="AB35" s="1"/>
    </row>
    <row r="36" spans="1:115" s="8" customFormat="1" ht="15" customHeight="1" x14ac:dyDescent="0.2">
      <c r="A36" s="55" t="s">
        <v>226</v>
      </c>
      <c r="B36" s="55" t="s">
        <v>562</v>
      </c>
      <c r="C36" s="55" t="s">
        <v>563</v>
      </c>
      <c r="D36" s="55" t="s">
        <v>23</v>
      </c>
      <c r="E36" s="55" t="s">
        <v>227</v>
      </c>
      <c r="F36" s="35" t="s">
        <v>9</v>
      </c>
      <c r="G36" s="72">
        <v>26400</v>
      </c>
      <c r="H36" s="27">
        <v>0</v>
      </c>
      <c r="I36" s="25">
        <v>25</v>
      </c>
      <c r="J36" s="25">
        <f>+G36*2.87%</f>
        <v>757.68</v>
      </c>
      <c r="K36" s="25">
        <f>+G36*7.1%</f>
        <v>1874.3999999999999</v>
      </c>
      <c r="L36" s="28">
        <f>+G36*1.1%</f>
        <v>290.40000000000003</v>
      </c>
      <c r="M36" s="25">
        <f>+G36*3.04%</f>
        <v>802.56</v>
      </c>
      <c r="N36" s="25">
        <f>+G36*7.09%</f>
        <v>1871.7600000000002</v>
      </c>
      <c r="O36" s="27">
        <v>0</v>
      </c>
      <c r="P36" s="25">
        <f>SUM(J36:O36)</f>
        <v>5596.8</v>
      </c>
      <c r="Q36" s="25">
        <f>+H36+I36+J36+M36+O36</f>
        <v>1585.2399999999998</v>
      </c>
      <c r="R36" s="25">
        <f>+K36+L36+N36</f>
        <v>4036.56</v>
      </c>
      <c r="S36" s="25">
        <f>G36-Q36</f>
        <v>24814.760000000002</v>
      </c>
      <c r="T36" s="26">
        <v>111</v>
      </c>
      <c r="U36" s="24"/>
      <c r="V36" s="53"/>
      <c r="W36" s="53"/>
      <c r="X36" s="53"/>
      <c r="Y36" s="53"/>
      <c r="Z36" s="53"/>
      <c r="AA36" s="53"/>
      <c r="AB36" s="53"/>
    </row>
    <row r="37" spans="1:115" s="8" customFormat="1" ht="15" customHeight="1" x14ac:dyDescent="0.2">
      <c r="A37" s="55" t="s">
        <v>228</v>
      </c>
      <c r="B37" s="55" t="s">
        <v>564</v>
      </c>
      <c r="C37" s="55" t="s">
        <v>565</v>
      </c>
      <c r="D37" s="55" t="s">
        <v>16</v>
      </c>
      <c r="E37" s="55" t="s">
        <v>17</v>
      </c>
      <c r="F37" s="35" t="s">
        <v>9</v>
      </c>
      <c r="G37" s="72">
        <v>11085.2</v>
      </c>
      <c r="H37" s="27">
        <v>0</v>
      </c>
      <c r="I37" s="25">
        <v>25</v>
      </c>
      <c r="J37" s="25">
        <f>+G37*2.87%</f>
        <v>318.14524</v>
      </c>
      <c r="K37" s="25">
        <f>+G37*7.1%</f>
        <v>787.04919999999993</v>
      </c>
      <c r="L37" s="28">
        <f>+G37*1.1%</f>
        <v>121.93720000000002</v>
      </c>
      <c r="M37" s="25">
        <f>+G37*3.04%</f>
        <v>336.99008000000003</v>
      </c>
      <c r="N37" s="25">
        <f>+G37*7.09%</f>
        <v>785.94068000000016</v>
      </c>
      <c r="O37" s="27">
        <v>0</v>
      </c>
      <c r="P37" s="25">
        <f>SUM(J37:O37)</f>
        <v>2350.0624000000003</v>
      </c>
      <c r="Q37" s="25">
        <f>+H37+I37+J37+M37+O37</f>
        <v>680.13532000000009</v>
      </c>
      <c r="R37" s="25">
        <f>+K37+L37+N37</f>
        <v>1694.9270800000002</v>
      </c>
      <c r="S37" s="25">
        <f>G37-Q37</f>
        <v>10405.064680000001</v>
      </c>
      <c r="T37" s="26">
        <v>111</v>
      </c>
      <c r="U37" s="24"/>
      <c r="V37" s="53"/>
      <c r="W37" s="53"/>
      <c r="X37" s="53"/>
      <c r="Y37" s="53"/>
      <c r="Z37" s="53"/>
      <c r="AA37" s="53"/>
      <c r="AB37" s="53"/>
    </row>
    <row r="38" spans="1:115" s="8" customFormat="1" ht="15" customHeight="1" x14ac:dyDescent="0.2">
      <c r="A38" s="55" t="s">
        <v>230</v>
      </c>
      <c r="B38" s="55" t="s">
        <v>566</v>
      </c>
      <c r="C38" s="55" t="s">
        <v>567</v>
      </c>
      <c r="D38" s="55" t="s">
        <v>184</v>
      </c>
      <c r="E38" s="55" t="s">
        <v>231</v>
      </c>
      <c r="F38" s="35" t="s">
        <v>9</v>
      </c>
      <c r="G38" s="72">
        <v>50094</v>
      </c>
      <c r="H38" s="37">
        <v>1867.27</v>
      </c>
      <c r="I38" s="25">
        <v>25</v>
      </c>
      <c r="J38" s="25">
        <f>+G38*2.87%</f>
        <v>1437.6977999999999</v>
      </c>
      <c r="K38" s="25">
        <f>+G38*7.1%</f>
        <v>3556.6739999999995</v>
      </c>
      <c r="L38" s="28">
        <v>490.03</v>
      </c>
      <c r="M38" s="25">
        <f>+G38*3.04%</f>
        <v>1522.8576</v>
      </c>
      <c r="N38" s="25">
        <f>+G38*7.09%</f>
        <v>3551.6646000000001</v>
      </c>
      <c r="O38" s="27">
        <v>0</v>
      </c>
      <c r="P38" s="25">
        <f>SUM(J38:O38)</f>
        <v>10558.923999999999</v>
      </c>
      <c r="Q38" s="25">
        <f>+H38+I38+J38+M38+O38</f>
        <v>4852.8253999999997</v>
      </c>
      <c r="R38" s="25">
        <f>+K38+L38+N38</f>
        <v>7598.3685999999998</v>
      </c>
      <c r="S38" s="25">
        <f>G38-Q38</f>
        <v>45241.174599999998</v>
      </c>
      <c r="T38" s="26">
        <v>111</v>
      </c>
      <c r="U38" s="24"/>
      <c r="W38" s="53"/>
      <c r="X38" s="53"/>
      <c r="Y38" s="53"/>
      <c r="Z38" s="53"/>
      <c r="AA38" s="53"/>
      <c r="AB38" s="53"/>
    </row>
    <row r="39" spans="1:115" s="8" customFormat="1" ht="15" customHeight="1" x14ac:dyDescent="0.2">
      <c r="A39" s="55" t="s">
        <v>233</v>
      </c>
      <c r="B39" s="55" t="s">
        <v>568</v>
      </c>
      <c r="C39" s="55" t="s">
        <v>569</v>
      </c>
      <c r="D39" s="55" t="s">
        <v>16</v>
      </c>
      <c r="E39" s="55" t="s">
        <v>87</v>
      </c>
      <c r="F39" s="35" t="s">
        <v>9</v>
      </c>
      <c r="G39" s="72">
        <v>13441.89</v>
      </c>
      <c r="H39" s="27">
        <v>0</v>
      </c>
      <c r="I39" s="25">
        <v>25</v>
      </c>
      <c r="J39" s="25">
        <f>+G39*2.87%</f>
        <v>385.78224299999999</v>
      </c>
      <c r="K39" s="25">
        <f>+G39*7.1%</f>
        <v>954.37418999999989</v>
      </c>
      <c r="L39" s="28">
        <f>+G39*1.1%</f>
        <v>147.86079000000001</v>
      </c>
      <c r="M39" s="25">
        <f>+G39*3.04%</f>
        <v>408.63345599999997</v>
      </c>
      <c r="N39" s="25">
        <f>+G39*7.09%</f>
        <v>953.03000099999997</v>
      </c>
      <c r="O39" s="27">
        <v>0</v>
      </c>
      <c r="P39" s="25">
        <f>SUM(J39:O39)</f>
        <v>2849.6806799999999</v>
      </c>
      <c r="Q39" s="25">
        <f>+H39+I39+J39+M39+O39</f>
        <v>819.4156989999999</v>
      </c>
      <c r="R39" s="25">
        <f>+K39+L39+N39</f>
        <v>2055.2649809999998</v>
      </c>
      <c r="S39" s="25">
        <f>G39-Q39</f>
        <v>12622.474301</v>
      </c>
      <c r="T39" s="26">
        <v>111</v>
      </c>
      <c r="U39" s="24"/>
      <c r="V39" s="53"/>
      <c r="W39" s="53"/>
      <c r="X39" s="53"/>
      <c r="Y39" s="53"/>
      <c r="Z39" s="53"/>
      <c r="AA39" s="53"/>
      <c r="AB39" s="53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</row>
    <row r="40" spans="1:115" s="53" customFormat="1" ht="15" customHeight="1" x14ac:dyDescent="0.2">
      <c r="A40" s="55" t="s">
        <v>234</v>
      </c>
      <c r="B40" s="55" t="s">
        <v>570</v>
      </c>
      <c r="C40" s="55" t="s">
        <v>571</v>
      </c>
      <c r="D40" s="55" t="s">
        <v>22</v>
      </c>
      <c r="E40" s="55" t="s">
        <v>43</v>
      </c>
      <c r="F40" s="35" t="s">
        <v>9</v>
      </c>
      <c r="G40" s="72">
        <v>60693.599999999999</v>
      </c>
      <c r="H40" s="37">
        <v>3617.17</v>
      </c>
      <c r="I40" s="25">
        <v>25</v>
      </c>
      <c r="J40" s="25">
        <f>+G40*2.87%</f>
        <v>1741.9063200000001</v>
      </c>
      <c r="K40" s="25">
        <f>+G40*7.1%</f>
        <v>4309.2455999999993</v>
      </c>
      <c r="L40" s="28">
        <v>490.03</v>
      </c>
      <c r="M40" s="25">
        <f>+G40*3.04%</f>
        <v>1845.0854400000001</v>
      </c>
      <c r="N40" s="25">
        <f>+G40*7.09%</f>
        <v>4303.1762399999998</v>
      </c>
      <c r="O40" s="27">
        <v>0</v>
      </c>
      <c r="P40" s="25">
        <f>SUM(J40:O40)</f>
        <v>12689.443599999999</v>
      </c>
      <c r="Q40" s="25">
        <f>+H40+I40+J40+M40+O40</f>
        <v>7229.16176</v>
      </c>
      <c r="R40" s="25">
        <f>+K40+L40+N40</f>
        <v>9102.4518399999979</v>
      </c>
      <c r="S40" s="25">
        <f>G40-Q40</f>
        <v>53464.438239999996</v>
      </c>
      <c r="T40" s="26">
        <v>111</v>
      </c>
      <c r="U40" s="24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</row>
    <row r="41" spans="1:115" s="53" customFormat="1" ht="15" customHeight="1" x14ac:dyDescent="0.2">
      <c r="A41" s="49" t="s">
        <v>235</v>
      </c>
      <c r="B41" s="49" t="s">
        <v>572</v>
      </c>
      <c r="C41" s="49" t="s">
        <v>573</v>
      </c>
      <c r="D41" s="49" t="s">
        <v>7</v>
      </c>
      <c r="E41" s="49" t="s">
        <v>8</v>
      </c>
      <c r="F41" s="35" t="s">
        <v>9</v>
      </c>
      <c r="G41" s="72">
        <v>29588.13</v>
      </c>
      <c r="H41" s="27">
        <v>0</v>
      </c>
      <c r="I41" s="25">
        <v>25</v>
      </c>
      <c r="J41" s="25">
        <f>+G41*2.87%</f>
        <v>849.17933100000005</v>
      </c>
      <c r="K41" s="25">
        <f>+G41*7.1%</f>
        <v>2100.7572299999997</v>
      </c>
      <c r="L41" s="28">
        <f>+G41*1.1%</f>
        <v>325.46943000000005</v>
      </c>
      <c r="M41" s="25">
        <f>+G41*3.04%</f>
        <v>899.479152</v>
      </c>
      <c r="N41" s="25">
        <f>+G41*7.09%</f>
        <v>2097.7984170000004</v>
      </c>
      <c r="O41" s="37">
        <v>932.76</v>
      </c>
      <c r="P41" s="25">
        <f>SUM(J41:O41)</f>
        <v>7205.4435599999997</v>
      </c>
      <c r="Q41" s="25">
        <f>+H41+I41+J41+M41+O41</f>
        <v>2706.4184830000004</v>
      </c>
      <c r="R41" s="25">
        <f>+K41+L41+N41</f>
        <v>4524.0250770000002</v>
      </c>
      <c r="S41" s="25">
        <f>G41-Q41</f>
        <v>26881.711517</v>
      </c>
      <c r="T41" s="26">
        <v>111</v>
      </c>
      <c r="U41" s="24"/>
    </row>
    <row r="42" spans="1:115" s="53" customFormat="1" ht="15" customHeight="1" x14ac:dyDescent="0.2">
      <c r="A42" s="55" t="s">
        <v>238</v>
      </c>
      <c r="B42" s="55" t="s">
        <v>574</v>
      </c>
      <c r="C42" s="55" t="s">
        <v>575</v>
      </c>
      <c r="D42" s="55" t="s">
        <v>53</v>
      </c>
      <c r="E42" s="55" t="s">
        <v>26</v>
      </c>
      <c r="F42" s="35" t="s">
        <v>9</v>
      </c>
      <c r="G42" s="72">
        <v>28749.599999999999</v>
      </c>
      <c r="H42" s="27">
        <v>0</v>
      </c>
      <c r="I42" s="25">
        <v>25</v>
      </c>
      <c r="J42" s="25">
        <f>+G42*2.87%</f>
        <v>825.11351999999999</v>
      </c>
      <c r="K42" s="25">
        <f>+G42*7.1%</f>
        <v>2041.2215999999996</v>
      </c>
      <c r="L42" s="28">
        <f>+G42*1.1%</f>
        <v>316.24560000000002</v>
      </c>
      <c r="M42" s="25">
        <f>+G42*3.04%</f>
        <v>873.98784000000001</v>
      </c>
      <c r="N42" s="25">
        <f>+G42*7.09%</f>
        <v>2038.34664</v>
      </c>
      <c r="O42" s="37">
        <v>932.76</v>
      </c>
      <c r="P42" s="25">
        <f>SUM(J42:O42)</f>
        <v>7027.6751999999997</v>
      </c>
      <c r="Q42" s="25">
        <f>+H42+I42+J42+M42+O42</f>
        <v>2656.8613599999999</v>
      </c>
      <c r="R42" s="25">
        <f>+K42+L42+N42</f>
        <v>4395.8138399999998</v>
      </c>
      <c r="S42" s="25">
        <f>G42-Q42</f>
        <v>26092.73864</v>
      </c>
      <c r="T42" s="26">
        <v>111</v>
      </c>
      <c r="U42" s="24"/>
    </row>
    <row r="43" spans="1:115" s="53" customFormat="1" ht="15" customHeight="1" x14ac:dyDescent="0.2">
      <c r="A43" s="55" t="s">
        <v>243</v>
      </c>
      <c r="B43" s="55" t="s">
        <v>576</v>
      </c>
      <c r="C43" s="55" t="s">
        <v>577</v>
      </c>
      <c r="D43" s="55" t="s">
        <v>16</v>
      </c>
      <c r="E43" s="55" t="s">
        <v>17</v>
      </c>
      <c r="F43" s="35" t="s">
        <v>9</v>
      </c>
      <c r="G43" s="72">
        <v>13302.24</v>
      </c>
      <c r="H43" s="27">
        <v>0</v>
      </c>
      <c r="I43" s="25">
        <v>25</v>
      </c>
      <c r="J43" s="25">
        <f>+G43*2.87%</f>
        <v>381.77428800000001</v>
      </c>
      <c r="K43" s="25">
        <f>+G43*7.1%</f>
        <v>944.45903999999985</v>
      </c>
      <c r="L43" s="28">
        <f>+G43*1.1%</f>
        <v>146.32464000000002</v>
      </c>
      <c r="M43" s="25">
        <f>+G43*3.04%</f>
        <v>404.38809600000002</v>
      </c>
      <c r="N43" s="25">
        <f>+G43*7.09%</f>
        <v>943.12881600000003</v>
      </c>
      <c r="O43" s="27">
        <v>0</v>
      </c>
      <c r="P43" s="25">
        <f>SUM(J43:O43)</f>
        <v>2820.0748799999997</v>
      </c>
      <c r="Q43" s="25">
        <f>+H43+I43+J43+M43+O43</f>
        <v>811.16238399999997</v>
      </c>
      <c r="R43" s="25">
        <f>+K43+L43+N43</f>
        <v>2033.9124959999999</v>
      </c>
      <c r="S43" s="25">
        <f>G43-Q43</f>
        <v>12491.077616</v>
      </c>
      <c r="T43" s="26">
        <v>111</v>
      </c>
      <c r="U43" s="24"/>
    </row>
    <row r="44" spans="1:115" s="53" customFormat="1" ht="15" customHeight="1" x14ac:dyDescent="0.2">
      <c r="A44" s="55" t="s">
        <v>244</v>
      </c>
      <c r="B44" s="55" t="s">
        <v>578</v>
      </c>
      <c r="C44" s="55" t="s">
        <v>579</v>
      </c>
      <c r="D44" s="55" t="s">
        <v>174</v>
      </c>
      <c r="E44" s="55" t="s">
        <v>82</v>
      </c>
      <c r="F44" s="35" t="s">
        <v>9</v>
      </c>
      <c r="G44" s="72">
        <v>50578</v>
      </c>
      <c r="H44" s="37">
        <v>1935.58</v>
      </c>
      <c r="I44" s="25">
        <v>25</v>
      </c>
      <c r="J44" s="25">
        <f>+G44*2.87%</f>
        <v>1451.5886</v>
      </c>
      <c r="K44" s="25">
        <f>+G44*7.1%</f>
        <v>3591.0379999999996</v>
      </c>
      <c r="L44" s="28">
        <v>490.03</v>
      </c>
      <c r="M44" s="25">
        <f>+G44*3.04%</f>
        <v>1537.5712000000001</v>
      </c>
      <c r="N44" s="25">
        <f>+G44*7.09%</f>
        <v>3585.9802000000004</v>
      </c>
      <c r="O44" s="27">
        <v>0</v>
      </c>
      <c r="P44" s="25">
        <f>SUM(J44:O44)</f>
        <v>10656.208000000001</v>
      </c>
      <c r="Q44" s="25">
        <f>+H44+I44+J44+M44+O44</f>
        <v>4949.7398000000003</v>
      </c>
      <c r="R44" s="25">
        <f>+K44+L44+N44</f>
        <v>7667.0481999999993</v>
      </c>
      <c r="S44" s="25">
        <f>G44-Q44</f>
        <v>45628.260199999997</v>
      </c>
      <c r="T44" s="26">
        <v>111</v>
      </c>
      <c r="U44" s="24"/>
    </row>
    <row r="45" spans="1:115" s="53" customFormat="1" ht="15" customHeight="1" x14ac:dyDescent="0.2">
      <c r="A45" s="55" t="s">
        <v>246</v>
      </c>
      <c r="B45" s="55" t="s">
        <v>580</v>
      </c>
      <c r="C45" s="55" t="s">
        <v>581</v>
      </c>
      <c r="D45" s="55" t="s">
        <v>23</v>
      </c>
      <c r="E45" s="55" t="s">
        <v>13</v>
      </c>
      <c r="F45" s="35" t="s">
        <v>9</v>
      </c>
      <c r="G45" s="72">
        <v>22675.88</v>
      </c>
      <c r="H45" s="27">
        <v>0</v>
      </c>
      <c r="I45" s="25">
        <v>25</v>
      </c>
      <c r="J45" s="25">
        <f>+G45*2.87%</f>
        <v>650.79775600000005</v>
      </c>
      <c r="K45" s="25">
        <f>+G45*7.1%</f>
        <v>1609.98748</v>
      </c>
      <c r="L45" s="28">
        <f>+G45*1.1%</f>
        <v>249.43468000000004</v>
      </c>
      <c r="M45" s="25">
        <f>+G45*3.04%</f>
        <v>689.34675200000004</v>
      </c>
      <c r="N45" s="25">
        <f>+G45*7.09%</f>
        <v>1607.7198920000001</v>
      </c>
      <c r="O45" s="27">
        <v>0</v>
      </c>
      <c r="P45" s="25">
        <f>SUM(J45:O45)</f>
        <v>4807.2865600000005</v>
      </c>
      <c r="Q45" s="25">
        <f>+H45+I45+J45+M45+O45</f>
        <v>1365.1445080000001</v>
      </c>
      <c r="R45" s="25">
        <f>+K45+L45+N45</f>
        <v>3467.1420520000001</v>
      </c>
      <c r="S45" s="25">
        <f>G45-Q45</f>
        <v>21310.735492</v>
      </c>
      <c r="T45" s="26">
        <v>111</v>
      </c>
      <c r="U45" s="24"/>
    </row>
    <row r="46" spans="1:115" s="53" customFormat="1" ht="15" customHeight="1" x14ac:dyDescent="0.2">
      <c r="A46" s="55" t="s">
        <v>247</v>
      </c>
      <c r="B46" s="55" t="s">
        <v>582</v>
      </c>
      <c r="C46" s="55" t="s">
        <v>583</v>
      </c>
      <c r="D46" s="55" t="s">
        <v>46</v>
      </c>
      <c r="E46" s="55" t="s">
        <v>13</v>
      </c>
      <c r="F46" s="35" t="s">
        <v>9</v>
      </c>
      <c r="G46" s="72">
        <v>36064.050000000003</v>
      </c>
      <c r="H46" s="27">
        <v>0</v>
      </c>
      <c r="I46" s="25">
        <v>25</v>
      </c>
      <c r="J46" s="25">
        <f>+G46*2.87%</f>
        <v>1035.038235</v>
      </c>
      <c r="K46" s="25">
        <f>+G46*7.1%</f>
        <v>2560.5475499999998</v>
      </c>
      <c r="L46" s="28">
        <f>+G46*1.1%</f>
        <v>396.7045500000001</v>
      </c>
      <c r="M46" s="25">
        <f>+G46*3.04%</f>
        <v>1096.3471200000001</v>
      </c>
      <c r="N46" s="25">
        <f>+G46*7.09%</f>
        <v>2556.9411450000002</v>
      </c>
      <c r="O46" s="27">
        <v>0</v>
      </c>
      <c r="P46" s="25">
        <f>SUM(J46:O46)</f>
        <v>7645.5786000000007</v>
      </c>
      <c r="Q46" s="25">
        <f>+H46+I46+J46+M46+O46</f>
        <v>2156.3853550000003</v>
      </c>
      <c r="R46" s="25">
        <f>+K46+L46+N46</f>
        <v>5514.1932450000004</v>
      </c>
      <c r="S46" s="25">
        <f>G46-Q46</f>
        <v>33907.664645000004</v>
      </c>
      <c r="T46" s="26">
        <v>111</v>
      </c>
      <c r="U46" s="10"/>
      <c r="V46" s="10"/>
    </row>
    <row r="47" spans="1:115" s="53" customFormat="1" ht="15" customHeight="1" x14ac:dyDescent="0.2">
      <c r="A47" s="55" t="s">
        <v>251</v>
      </c>
      <c r="B47" s="55" t="s">
        <v>584</v>
      </c>
      <c r="C47" s="55" t="s">
        <v>585</v>
      </c>
      <c r="D47" s="55" t="s">
        <v>7</v>
      </c>
      <c r="E47" s="55" t="s">
        <v>8</v>
      </c>
      <c r="F47" s="35" t="s">
        <v>9</v>
      </c>
      <c r="G47" s="72">
        <v>30933.05</v>
      </c>
      <c r="H47" s="27">
        <v>0</v>
      </c>
      <c r="I47" s="25">
        <v>25</v>
      </c>
      <c r="J47" s="25">
        <f>+G47*2.87%</f>
        <v>887.77853499999992</v>
      </c>
      <c r="K47" s="25">
        <f>+G47*7.1%</f>
        <v>2196.2465499999998</v>
      </c>
      <c r="L47" s="28">
        <f>+G47*1.1%</f>
        <v>340.26355000000001</v>
      </c>
      <c r="M47" s="25">
        <f>+G47*3.04%</f>
        <v>940.36471999999992</v>
      </c>
      <c r="N47" s="25">
        <f>+G47*7.09%</f>
        <v>2193.153245</v>
      </c>
      <c r="O47" s="27">
        <v>0</v>
      </c>
      <c r="P47" s="25">
        <f>SUM(J47:O47)</f>
        <v>6557.8065999999999</v>
      </c>
      <c r="Q47" s="25">
        <f>+H47+I47+J47+M47+O47</f>
        <v>1853.143255</v>
      </c>
      <c r="R47" s="25">
        <f>+K47+L47+N47</f>
        <v>4729.6633449999999</v>
      </c>
      <c r="S47" s="25">
        <f>G47-Q47</f>
        <v>29079.906745</v>
      </c>
      <c r="T47" s="26">
        <v>111</v>
      </c>
      <c r="U47" s="24"/>
    </row>
    <row r="48" spans="1:115" s="1" customFormat="1" ht="15" customHeight="1" x14ac:dyDescent="0.2">
      <c r="A48" s="55" t="s">
        <v>252</v>
      </c>
      <c r="B48" s="55" t="s">
        <v>586</v>
      </c>
      <c r="C48" s="69" t="s">
        <v>587</v>
      </c>
      <c r="D48" s="55" t="s">
        <v>23</v>
      </c>
      <c r="E48" s="55" t="s">
        <v>17</v>
      </c>
      <c r="F48" s="35" t="s">
        <v>9</v>
      </c>
      <c r="G48" s="72">
        <v>13358.4</v>
      </c>
      <c r="H48" s="27">
        <v>0</v>
      </c>
      <c r="I48" s="25">
        <v>25</v>
      </c>
      <c r="J48" s="25">
        <f>+G48*2.87%</f>
        <v>383.38607999999999</v>
      </c>
      <c r="K48" s="25">
        <f>+G48*7.1%</f>
        <v>948.44639999999993</v>
      </c>
      <c r="L48" s="28">
        <f>+G48*1.1%</f>
        <v>146.94240000000002</v>
      </c>
      <c r="M48" s="25">
        <f>+G48*3.04%</f>
        <v>406.09535999999997</v>
      </c>
      <c r="N48" s="25">
        <f>+G48*7.09%</f>
        <v>947.11056000000008</v>
      </c>
      <c r="O48" s="27">
        <v>0</v>
      </c>
      <c r="P48" s="25">
        <f>SUM(J48:O48)</f>
        <v>2831.9808000000003</v>
      </c>
      <c r="Q48" s="25">
        <f>+H48+I48+J48+M48+O48</f>
        <v>814.48144000000002</v>
      </c>
      <c r="R48" s="25">
        <f>+K48+L48+N48</f>
        <v>2042.49936</v>
      </c>
      <c r="S48" s="25">
        <f>G48-Q48</f>
        <v>12543.91856</v>
      </c>
      <c r="T48" s="26">
        <v>111</v>
      </c>
      <c r="U48" s="24"/>
      <c r="V48" s="53"/>
      <c r="W48" s="53"/>
      <c r="X48" s="53"/>
      <c r="Y48" s="53"/>
      <c r="Z48" s="53"/>
      <c r="AA48" s="53"/>
      <c r="AB48" s="53"/>
    </row>
    <row r="49" spans="1:22" s="53" customFormat="1" ht="15" customHeight="1" x14ac:dyDescent="0.2">
      <c r="A49" s="55" t="s">
        <v>254</v>
      </c>
      <c r="B49" s="55" t="s">
        <v>588</v>
      </c>
      <c r="C49" s="55" t="s">
        <v>589</v>
      </c>
      <c r="D49" s="55" t="s">
        <v>29</v>
      </c>
      <c r="E49" s="55" t="s">
        <v>30</v>
      </c>
      <c r="F49" s="35" t="s">
        <v>9</v>
      </c>
      <c r="G49" s="72">
        <v>23680.799999999999</v>
      </c>
      <c r="H49" s="27">
        <v>0</v>
      </c>
      <c r="I49" s="25">
        <v>25</v>
      </c>
      <c r="J49" s="25">
        <f>+G49*2.87%</f>
        <v>679.63896</v>
      </c>
      <c r="K49" s="25">
        <f>+G49*7.1%</f>
        <v>1681.3367999999998</v>
      </c>
      <c r="L49" s="28">
        <f>+G49*1.1%</f>
        <v>260.48880000000003</v>
      </c>
      <c r="M49" s="25">
        <f>+G49*3.04%</f>
        <v>719.89631999999995</v>
      </c>
      <c r="N49" s="25">
        <f>+G49*7.09%</f>
        <v>1678.9687200000001</v>
      </c>
      <c r="O49" s="27">
        <v>0</v>
      </c>
      <c r="P49" s="25">
        <f>SUM(J49:O49)</f>
        <v>5020.3296</v>
      </c>
      <c r="Q49" s="25">
        <f>+H49+I49+J49+M49+O49</f>
        <v>1424.5352800000001</v>
      </c>
      <c r="R49" s="25">
        <f>+K49+L49+N49</f>
        <v>3620.79432</v>
      </c>
      <c r="S49" s="25">
        <f>G49-Q49</f>
        <v>22256.264719999999</v>
      </c>
      <c r="T49" s="26">
        <v>111</v>
      </c>
      <c r="U49" s="24"/>
    </row>
    <row r="50" spans="1:22" s="53" customFormat="1" ht="15" customHeight="1" x14ac:dyDescent="0.2">
      <c r="A50" s="55" t="s">
        <v>255</v>
      </c>
      <c r="B50" s="55" t="s">
        <v>590</v>
      </c>
      <c r="C50" s="55" t="s">
        <v>591</v>
      </c>
      <c r="D50" s="55" t="s">
        <v>16</v>
      </c>
      <c r="E50" s="55" t="s">
        <v>17</v>
      </c>
      <c r="F50" s="35" t="s">
        <v>9</v>
      </c>
      <c r="G50" s="72">
        <v>13302.24</v>
      </c>
      <c r="H50" s="27">
        <v>0</v>
      </c>
      <c r="I50" s="25">
        <v>25</v>
      </c>
      <c r="J50" s="25">
        <f>+G50*2.87%</f>
        <v>381.77428800000001</v>
      </c>
      <c r="K50" s="25">
        <f>+G50*7.1%</f>
        <v>944.45903999999985</v>
      </c>
      <c r="L50" s="28">
        <f>+G50*1.1%</f>
        <v>146.32464000000002</v>
      </c>
      <c r="M50" s="25">
        <f>+G50*3.04%</f>
        <v>404.38809600000002</v>
      </c>
      <c r="N50" s="25">
        <f>+G50*7.09%</f>
        <v>943.12881600000003</v>
      </c>
      <c r="O50" s="27">
        <v>0</v>
      </c>
      <c r="P50" s="25">
        <f>SUM(J50:O50)</f>
        <v>2820.0748799999997</v>
      </c>
      <c r="Q50" s="25">
        <f>+H50+I50+J50+M50+O50</f>
        <v>811.16238399999997</v>
      </c>
      <c r="R50" s="25">
        <f>+K50+L50+N50</f>
        <v>2033.9124959999999</v>
      </c>
      <c r="S50" s="25">
        <f>G50-Q50</f>
        <v>12491.077616</v>
      </c>
      <c r="T50" s="26">
        <v>111</v>
      </c>
      <c r="U50" s="24"/>
    </row>
    <row r="51" spans="1:22" s="53" customFormat="1" ht="15" customHeight="1" x14ac:dyDescent="0.2">
      <c r="A51" s="55" t="s">
        <v>256</v>
      </c>
      <c r="B51" s="55" t="s">
        <v>592</v>
      </c>
      <c r="C51" s="55" t="s">
        <v>593</v>
      </c>
      <c r="D51" s="55" t="s">
        <v>14</v>
      </c>
      <c r="E51" s="55" t="s">
        <v>80</v>
      </c>
      <c r="F51" s="35" t="s">
        <v>9</v>
      </c>
      <c r="G51" s="72">
        <v>20037.599999999999</v>
      </c>
      <c r="H51" s="27">
        <v>0</v>
      </c>
      <c r="I51" s="25">
        <v>25</v>
      </c>
      <c r="J51" s="25">
        <f>+G51*2.87%</f>
        <v>575.07911999999999</v>
      </c>
      <c r="K51" s="25">
        <f>+G51*7.1%</f>
        <v>1422.6695999999997</v>
      </c>
      <c r="L51" s="28">
        <f>+G51*1.1%</f>
        <v>220.4136</v>
      </c>
      <c r="M51" s="25">
        <f>+G51*3.04%</f>
        <v>609.14303999999993</v>
      </c>
      <c r="N51" s="25">
        <f>+G51*7.09%</f>
        <v>1420.6658399999999</v>
      </c>
      <c r="O51" s="27">
        <v>0</v>
      </c>
      <c r="P51" s="25">
        <f>SUM(J51:O51)</f>
        <v>4247.971199999999</v>
      </c>
      <c r="Q51" s="25">
        <f>+H51+I51+J51+M51+O51</f>
        <v>1209.2221599999998</v>
      </c>
      <c r="R51" s="25">
        <f>+K51+L51+N51</f>
        <v>3063.7490399999997</v>
      </c>
      <c r="S51" s="25">
        <f>G51-Q51</f>
        <v>18828.377839999997</v>
      </c>
      <c r="T51" s="26">
        <v>111</v>
      </c>
      <c r="U51" s="24"/>
      <c r="V51" s="7"/>
    </row>
    <row r="52" spans="1:22" s="53" customFormat="1" ht="15" customHeight="1" x14ac:dyDescent="0.2">
      <c r="A52" s="55" t="s">
        <v>258</v>
      </c>
      <c r="B52" s="55" t="s">
        <v>594</v>
      </c>
      <c r="C52" s="55" t="s">
        <v>595</v>
      </c>
      <c r="D52" s="55" t="s">
        <v>174</v>
      </c>
      <c r="E52" s="55" t="s">
        <v>82</v>
      </c>
      <c r="F52" s="35" t="s">
        <v>9</v>
      </c>
      <c r="G52" s="72">
        <v>47640.12</v>
      </c>
      <c r="H52" s="37">
        <v>1520.94</v>
      </c>
      <c r="I52" s="25">
        <v>25</v>
      </c>
      <c r="J52" s="25">
        <f>+G52*2.87%</f>
        <v>1367.271444</v>
      </c>
      <c r="K52" s="25">
        <f>+G52*7.1%</f>
        <v>3382.4485199999999</v>
      </c>
      <c r="L52" s="28">
        <v>490.03</v>
      </c>
      <c r="M52" s="25">
        <f>+G52*3.04%</f>
        <v>1448.259648</v>
      </c>
      <c r="N52" s="25">
        <f>+G52*7.09%</f>
        <v>3377.6845080000003</v>
      </c>
      <c r="O52" s="27">
        <v>0</v>
      </c>
      <c r="P52" s="25">
        <f>SUM(J52:O52)</f>
        <v>10065.69412</v>
      </c>
      <c r="Q52" s="25">
        <f>+H52+I52+J52+M52+O52</f>
        <v>4361.4710919999998</v>
      </c>
      <c r="R52" s="25">
        <f>+K52+L52+N52</f>
        <v>7250.1630279999999</v>
      </c>
      <c r="S52" s="25">
        <f>G52-Q52</f>
        <v>43278.648908000003</v>
      </c>
      <c r="T52" s="26">
        <v>111</v>
      </c>
      <c r="U52" s="10"/>
      <c r="V52" s="10"/>
    </row>
    <row r="53" spans="1:22" s="53" customFormat="1" ht="15" customHeight="1" x14ac:dyDescent="0.2">
      <c r="A53" s="55" t="s">
        <v>259</v>
      </c>
      <c r="B53" s="55" t="s">
        <v>596</v>
      </c>
      <c r="C53" s="55" t="s">
        <v>597</v>
      </c>
      <c r="D53" s="55" t="s">
        <v>16</v>
      </c>
      <c r="E53" s="55" t="s">
        <v>90</v>
      </c>
      <c r="F53" s="35" t="s">
        <v>9</v>
      </c>
      <c r="G53" s="72">
        <v>15939</v>
      </c>
      <c r="H53" s="27">
        <v>0</v>
      </c>
      <c r="I53" s="25">
        <v>25</v>
      </c>
      <c r="J53" s="25">
        <f>+G53*2.87%</f>
        <v>457.44929999999999</v>
      </c>
      <c r="K53" s="25">
        <f>+G53*7.1%</f>
        <v>1131.6689999999999</v>
      </c>
      <c r="L53" s="28">
        <f>+G53*1.1%</f>
        <v>175.32900000000001</v>
      </c>
      <c r="M53" s="25">
        <f>+G53*3.04%</f>
        <v>484.54559999999998</v>
      </c>
      <c r="N53" s="25">
        <f>+G53*7.09%</f>
        <v>1130.0751</v>
      </c>
      <c r="O53" s="27">
        <v>0</v>
      </c>
      <c r="P53" s="25">
        <f>SUM(J53:O53)</f>
        <v>3379.0679999999998</v>
      </c>
      <c r="Q53" s="25">
        <f>+H53+I53+J53+M53+O53</f>
        <v>966.99489999999992</v>
      </c>
      <c r="R53" s="25">
        <f>+K53+L53+N53</f>
        <v>2437.0730999999996</v>
      </c>
      <c r="S53" s="25">
        <f>G53-Q53</f>
        <v>14972.0051</v>
      </c>
      <c r="T53" s="26">
        <v>111</v>
      </c>
      <c r="U53" s="24"/>
    </row>
    <row r="54" spans="1:22" s="53" customFormat="1" ht="15" customHeight="1" x14ac:dyDescent="0.2">
      <c r="A54" s="55" t="s">
        <v>260</v>
      </c>
      <c r="B54" s="55" t="s">
        <v>598</v>
      </c>
      <c r="C54" s="55" t="s">
        <v>599</v>
      </c>
      <c r="D54" s="55" t="s">
        <v>53</v>
      </c>
      <c r="E54" s="55" t="s">
        <v>26</v>
      </c>
      <c r="F54" s="35" t="s">
        <v>9</v>
      </c>
      <c r="G54" s="72">
        <v>27247</v>
      </c>
      <c r="H54" s="27">
        <v>0</v>
      </c>
      <c r="I54" s="25">
        <v>25</v>
      </c>
      <c r="J54" s="25">
        <f>+G54*2.87%</f>
        <v>781.98889999999994</v>
      </c>
      <c r="K54" s="25">
        <f>+G54*7.1%</f>
        <v>1934.5369999999998</v>
      </c>
      <c r="L54" s="28">
        <f>+G54*1.1%</f>
        <v>299.71700000000004</v>
      </c>
      <c r="M54" s="25">
        <f>+G54*3.04%</f>
        <v>828.30880000000002</v>
      </c>
      <c r="N54" s="25">
        <f>+G54*7.09%</f>
        <v>1931.8123000000001</v>
      </c>
      <c r="O54" s="37">
        <v>932.76</v>
      </c>
      <c r="P54" s="25">
        <f>SUM(J54:O54)</f>
        <v>6709.1239999999998</v>
      </c>
      <c r="Q54" s="25">
        <f>+H54+I54+J54+M54+O54</f>
        <v>2568.0577000000003</v>
      </c>
      <c r="R54" s="25">
        <f>+K54+L54+N54</f>
        <v>4166.0663000000004</v>
      </c>
      <c r="S54" s="25">
        <f>G54-Q54</f>
        <v>24678.942299999999</v>
      </c>
      <c r="T54" s="26">
        <v>111</v>
      </c>
      <c r="U54" s="10"/>
      <c r="V54" s="10"/>
    </row>
    <row r="55" spans="1:22" s="53" customFormat="1" ht="15" customHeight="1" x14ac:dyDescent="0.2">
      <c r="A55" s="55" t="s">
        <v>261</v>
      </c>
      <c r="B55" s="55" t="s">
        <v>600</v>
      </c>
      <c r="C55" s="55" t="s">
        <v>601</v>
      </c>
      <c r="D55" s="55" t="s">
        <v>184</v>
      </c>
      <c r="E55" s="55" t="s">
        <v>13</v>
      </c>
      <c r="F55" s="35" t="s">
        <v>9</v>
      </c>
      <c r="G55" s="72">
        <v>27389.58</v>
      </c>
      <c r="H55" s="27">
        <v>0</v>
      </c>
      <c r="I55" s="25">
        <v>25</v>
      </c>
      <c r="J55" s="25">
        <f>+G55*2.87%</f>
        <v>786.08094600000004</v>
      </c>
      <c r="K55" s="25">
        <f>+G55*7.1%</f>
        <v>1944.6601799999999</v>
      </c>
      <c r="L55" s="28">
        <f>+G55*1.1%</f>
        <v>301.28538000000003</v>
      </c>
      <c r="M55" s="25">
        <f>+G55*3.04%</f>
        <v>832.64323200000001</v>
      </c>
      <c r="N55" s="25">
        <f>+G55*7.09%</f>
        <v>1941.9212220000002</v>
      </c>
      <c r="O55" s="27">
        <v>0</v>
      </c>
      <c r="P55" s="25">
        <f>SUM(J55:O55)</f>
        <v>5806.5909600000005</v>
      </c>
      <c r="Q55" s="25">
        <f>+H55+I55+J55+M55+O55</f>
        <v>1643.7241779999999</v>
      </c>
      <c r="R55" s="25">
        <f>+K55+L55+N55</f>
        <v>4187.8667820000001</v>
      </c>
      <c r="S55" s="25">
        <f>G55-Q55</f>
        <v>25745.855822000001</v>
      </c>
      <c r="T55" s="26">
        <v>111</v>
      </c>
      <c r="U55" s="24"/>
    </row>
    <row r="56" spans="1:22" s="53" customFormat="1" ht="15" customHeight="1" x14ac:dyDescent="0.2">
      <c r="A56" s="55" t="s">
        <v>263</v>
      </c>
      <c r="B56" s="55" t="s">
        <v>602</v>
      </c>
      <c r="C56" s="55" t="s">
        <v>603</v>
      </c>
      <c r="D56" s="55" t="s">
        <v>22</v>
      </c>
      <c r="E56" s="55" t="s">
        <v>99</v>
      </c>
      <c r="F56" s="35" t="s">
        <v>9</v>
      </c>
      <c r="G56" s="72">
        <v>53905.5</v>
      </c>
      <c r="H56" s="37">
        <v>2405.1999999999998</v>
      </c>
      <c r="I56" s="25">
        <v>25</v>
      </c>
      <c r="J56" s="25">
        <f>+G56*2.87%</f>
        <v>1547.0878499999999</v>
      </c>
      <c r="K56" s="25">
        <f>+G56*7.1%</f>
        <v>3827.2904999999996</v>
      </c>
      <c r="L56" s="28">
        <v>490.03</v>
      </c>
      <c r="M56" s="25">
        <f>+G56*3.04%</f>
        <v>1638.7272</v>
      </c>
      <c r="N56" s="25">
        <f>+G56*7.09%</f>
        <v>3821.8999500000004</v>
      </c>
      <c r="O56" s="27">
        <v>0</v>
      </c>
      <c r="P56" s="25">
        <f>SUM(J56:O56)</f>
        <v>11325.0355</v>
      </c>
      <c r="Q56" s="25">
        <f>+H56+I56+J56+M56+O56</f>
        <v>5616.01505</v>
      </c>
      <c r="R56" s="25">
        <f>+K56+L56+N56</f>
        <v>8139.2204500000007</v>
      </c>
      <c r="S56" s="25">
        <f>G56-Q56</f>
        <v>48289.484949999998</v>
      </c>
      <c r="T56" s="26">
        <v>111</v>
      </c>
      <c r="U56" s="24"/>
    </row>
    <row r="57" spans="1:22" s="53" customFormat="1" ht="15" customHeight="1" x14ac:dyDescent="0.2">
      <c r="A57" s="55" t="s">
        <v>264</v>
      </c>
      <c r="B57" s="55" t="s">
        <v>604</v>
      </c>
      <c r="C57" s="55" t="s">
        <v>605</v>
      </c>
      <c r="D57" s="55" t="s">
        <v>22</v>
      </c>
      <c r="E57" s="55" t="s">
        <v>59</v>
      </c>
      <c r="F57" s="35" t="s">
        <v>9</v>
      </c>
      <c r="G57" s="72">
        <v>60984</v>
      </c>
      <c r="H57" s="37">
        <v>3671.82</v>
      </c>
      <c r="I57" s="25">
        <v>25</v>
      </c>
      <c r="J57" s="25">
        <f>+G57*2.87%</f>
        <v>1750.2408</v>
      </c>
      <c r="K57" s="25">
        <f>+G57*7.1%</f>
        <v>4329.8639999999996</v>
      </c>
      <c r="L57" s="28">
        <v>490.03</v>
      </c>
      <c r="M57" s="25">
        <f>+G57*3.04%</f>
        <v>1853.9136000000001</v>
      </c>
      <c r="N57" s="25">
        <f>+G57*7.09%</f>
        <v>4323.7656000000006</v>
      </c>
      <c r="O57" s="27">
        <v>0</v>
      </c>
      <c r="P57" s="25">
        <f>SUM(J57:O57)</f>
        <v>12747.814</v>
      </c>
      <c r="Q57" s="25">
        <f>+H57+I57+J57+M57+O57</f>
        <v>7300.9744000000001</v>
      </c>
      <c r="R57" s="25">
        <f>+K57+L57+N57</f>
        <v>9143.659599999999</v>
      </c>
      <c r="S57" s="25">
        <f>G57-Q57</f>
        <v>53683.025600000001</v>
      </c>
      <c r="T57" s="26">
        <v>111</v>
      </c>
      <c r="U57" s="24"/>
    </row>
    <row r="58" spans="1:22" s="53" customFormat="1" ht="15" customHeight="1" x14ac:dyDescent="0.2">
      <c r="A58" s="55" t="s">
        <v>265</v>
      </c>
      <c r="B58" s="55" t="s">
        <v>606</v>
      </c>
      <c r="C58" s="55" t="s">
        <v>607</v>
      </c>
      <c r="D58" s="55" t="s">
        <v>22</v>
      </c>
      <c r="E58" s="55" t="s">
        <v>249</v>
      </c>
      <c r="F58" s="35" t="s">
        <v>9</v>
      </c>
      <c r="G58" s="72">
        <v>60984</v>
      </c>
      <c r="H58" s="37">
        <v>3671.82</v>
      </c>
      <c r="I58" s="25">
        <v>25</v>
      </c>
      <c r="J58" s="25">
        <f>+G58*2.87%</f>
        <v>1750.2408</v>
      </c>
      <c r="K58" s="25">
        <f>+G58*7.1%</f>
        <v>4329.8639999999996</v>
      </c>
      <c r="L58" s="28">
        <v>490.03</v>
      </c>
      <c r="M58" s="25">
        <f>+G58*3.04%</f>
        <v>1853.9136000000001</v>
      </c>
      <c r="N58" s="25">
        <f>+G58*7.09%</f>
        <v>4323.7656000000006</v>
      </c>
      <c r="O58" s="27">
        <v>0</v>
      </c>
      <c r="P58" s="25">
        <f>SUM(J58:O58)</f>
        <v>12747.814</v>
      </c>
      <c r="Q58" s="25">
        <f>+H58+I58+J58+M58+O58</f>
        <v>7300.9744000000001</v>
      </c>
      <c r="R58" s="25">
        <f>+K58+L58+N58</f>
        <v>9143.659599999999</v>
      </c>
      <c r="S58" s="25">
        <f>G58-Q58</f>
        <v>53683.025600000001</v>
      </c>
      <c r="T58" s="26">
        <v>111</v>
      </c>
      <c r="U58" s="24"/>
    </row>
    <row r="59" spans="1:22" s="53" customFormat="1" ht="15" customHeight="1" x14ac:dyDescent="0.2">
      <c r="A59" s="55" t="s">
        <v>266</v>
      </c>
      <c r="B59" s="55" t="s">
        <v>608</v>
      </c>
      <c r="C59" s="55" t="s">
        <v>609</v>
      </c>
      <c r="D59" s="55" t="s">
        <v>22</v>
      </c>
      <c r="E59" s="55" t="s">
        <v>30</v>
      </c>
      <c r="F59" s="35" t="s">
        <v>9</v>
      </c>
      <c r="G59" s="72">
        <v>34397.879999999997</v>
      </c>
      <c r="H59" s="31">
        <v>0</v>
      </c>
      <c r="I59" s="25">
        <v>25</v>
      </c>
      <c r="J59" s="25">
        <f>+G59*2.87%</f>
        <v>987.21915599999988</v>
      </c>
      <c r="K59" s="25">
        <f>+G59*7.1%</f>
        <v>2442.2494799999995</v>
      </c>
      <c r="L59" s="28">
        <f>+G59*1.1%</f>
        <v>378.37668000000002</v>
      </c>
      <c r="M59" s="25">
        <f>+G59*3.04%</f>
        <v>1045.6955519999999</v>
      </c>
      <c r="N59" s="25">
        <f>+G59*7.09%</f>
        <v>2438.8096919999998</v>
      </c>
      <c r="O59" s="27">
        <v>0</v>
      </c>
      <c r="P59" s="25">
        <f>SUM(J59:O59)</f>
        <v>7292.3505599999989</v>
      </c>
      <c r="Q59" s="25">
        <f>+H59+I59+J59+M59+O59</f>
        <v>2057.9147079999998</v>
      </c>
      <c r="R59" s="25">
        <f>+K59+L59+N59</f>
        <v>5259.4358519999987</v>
      </c>
      <c r="S59" s="25">
        <f>G59-Q59</f>
        <v>32339.965291999997</v>
      </c>
      <c r="T59" s="26">
        <v>111</v>
      </c>
      <c r="U59" s="24"/>
    </row>
    <row r="60" spans="1:22" s="53" customFormat="1" ht="15" customHeight="1" x14ac:dyDescent="0.2">
      <c r="A60" s="55" t="s">
        <v>267</v>
      </c>
      <c r="B60" s="55" t="s">
        <v>610</v>
      </c>
      <c r="C60" s="55" t="s">
        <v>611</v>
      </c>
      <c r="D60" s="55" t="s">
        <v>22</v>
      </c>
      <c r="E60" s="55" t="s">
        <v>15</v>
      </c>
      <c r="F60" s="35" t="s">
        <v>9</v>
      </c>
      <c r="G60" s="72">
        <v>31363.200000000001</v>
      </c>
      <c r="H60" s="27">
        <v>0</v>
      </c>
      <c r="I60" s="25">
        <v>25</v>
      </c>
      <c r="J60" s="25">
        <f>+G60*2.87%</f>
        <v>900.12383999999997</v>
      </c>
      <c r="K60" s="25">
        <f>+G60*7.1%</f>
        <v>2226.7871999999998</v>
      </c>
      <c r="L60" s="28">
        <f>+G60*1.1%</f>
        <v>344.99520000000007</v>
      </c>
      <c r="M60" s="25">
        <f>+G60*3.04%</f>
        <v>953.44128000000001</v>
      </c>
      <c r="N60" s="25">
        <f>+G60*7.09%</f>
        <v>2223.6508800000001</v>
      </c>
      <c r="O60" s="27">
        <v>0</v>
      </c>
      <c r="P60" s="25">
        <f>SUM(J60:O60)</f>
        <v>6648.9984000000004</v>
      </c>
      <c r="Q60" s="25">
        <f>+H60+I60+J60+M60+O60</f>
        <v>1878.56512</v>
      </c>
      <c r="R60" s="25">
        <f>+K60+L60+N60</f>
        <v>4795.4332800000002</v>
      </c>
      <c r="S60" s="25">
        <f>G60-Q60</f>
        <v>29484.634880000001</v>
      </c>
      <c r="T60" s="26">
        <v>111</v>
      </c>
      <c r="U60" s="10"/>
      <c r="V60" s="10"/>
    </row>
    <row r="61" spans="1:22" s="53" customFormat="1" ht="15" customHeight="1" x14ac:dyDescent="0.2">
      <c r="A61" s="55" t="s">
        <v>268</v>
      </c>
      <c r="B61" s="55" t="s">
        <v>612</v>
      </c>
      <c r="C61" s="55" t="s">
        <v>613</v>
      </c>
      <c r="D61" s="55" t="s">
        <v>22</v>
      </c>
      <c r="E61" s="55" t="s">
        <v>17</v>
      </c>
      <c r="F61" s="35" t="s">
        <v>9</v>
      </c>
      <c r="G61" s="72">
        <v>13942.83</v>
      </c>
      <c r="H61" s="27">
        <v>0</v>
      </c>
      <c r="I61" s="25">
        <v>25</v>
      </c>
      <c r="J61" s="25">
        <f>+G61*2.87%</f>
        <v>400.159221</v>
      </c>
      <c r="K61" s="25">
        <f>+G61*7.1%</f>
        <v>989.94092999999987</v>
      </c>
      <c r="L61" s="28">
        <f>+G61*1.1%</f>
        <v>153.37113000000002</v>
      </c>
      <c r="M61" s="25">
        <f>+G61*3.04%</f>
        <v>423.862032</v>
      </c>
      <c r="N61" s="25">
        <f>+G61*7.09%</f>
        <v>988.54664700000001</v>
      </c>
      <c r="O61" s="27">
        <v>0</v>
      </c>
      <c r="P61" s="25">
        <f>SUM(J61:O61)</f>
        <v>2955.8799599999998</v>
      </c>
      <c r="Q61" s="25">
        <f>+H61+I61+J61+M61+O61</f>
        <v>849.021253</v>
      </c>
      <c r="R61" s="25">
        <f>+K61+L61+N61</f>
        <v>2131.8587069999999</v>
      </c>
      <c r="S61" s="25">
        <f>G61-Q61</f>
        <v>13093.808746999999</v>
      </c>
      <c r="T61" s="26">
        <v>111</v>
      </c>
      <c r="U61" s="24"/>
      <c r="V61" s="8"/>
    </row>
    <row r="62" spans="1:22" s="53" customFormat="1" ht="15" customHeight="1" x14ac:dyDescent="0.2">
      <c r="A62" s="55" t="s">
        <v>270</v>
      </c>
      <c r="B62" s="55" t="s">
        <v>614</v>
      </c>
      <c r="C62" s="55" t="s">
        <v>615</v>
      </c>
      <c r="D62" s="55" t="s">
        <v>23</v>
      </c>
      <c r="E62" s="55" t="s">
        <v>83</v>
      </c>
      <c r="F62" s="35" t="s">
        <v>9</v>
      </c>
      <c r="G62" s="72">
        <v>48787.199999999997</v>
      </c>
      <c r="H62" s="37">
        <v>1542.92</v>
      </c>
      <c r="I62" s="25">
        <v>25</v>
      </c>
      <c r="J62" s="25">
        <f>+G62*2.87%</f>
        <v>1400.19264</v>
      </c>
      <c r="K62" s="25">
        <f>+G62*7.1%</f>
        <v>3463.8911999999996</v>
      </c>
      <c r="L62" s="28">
        <v>490.03</v>
      </c>
      <c r="M62" s="25">
        <f>+G62*3.04%</f>
        <v>1483.1308799999999</v>
      </c>
      <c r="N62" s="25">
        <f>+G62*7.09%</f>
        <v>3459.0124799999999</v>
      </c>
      <c r="O62" s="37">
        <v>932.76</v>
      </c>
      <c r="P62" s="25">
        <f>SUM(J62:O62)</f>
        <v>11229.017199999998</v>
      </c>
      <c r="Q62" s="25">
        <f>+H62+I62+J62+M62+O62</f>
        <v>5384.0035200000002</v>
      </c>
      <c r="R62" s="25">
        <f>+K62+L62+N62</f>
        <v>7412.9336800000001</v>
      </c>
      <c r="S62" s="25">
        <f>G62-Q62</f>
        <v>43403.196479999999</v>
      </c>
      <c r="T62" s="26">
        <v>111</v>
      </c>
      <c r="U62" s="24"/>
    </row>
    <row r="63" spans="1:22" s="53" customFormat="1" ht="15" customHeight="1" x14ac:dyDescent="0.2">
      <c r="A63" s="55" t="s">
        <v>272</v>
      </c>
      <c r="B63" s="55" t="s">
        <v>616</v>
      </c>
      <c r="C63" s="55" t="s">
        <v>617</v>
      </c>
      <c r="D63" s="55" t="s">
        <v>16</v>
      </c>
      <c r="E63" s="55" t="s">
        <v>17</v>
      </c>
      <c r="F63" s="35" t="s">
        <v>9</v>
      </c>
      <c r="G63" s="72">
        <v>13302.24</v>
      </c>
      <c r="H63" s="27">
        <v>0</v>
      </c>
      <c r="I63" s="25">
        <v>25</v>
      </c>
      <c r="J63" s="25">
        <f>+G63*2.87%</f>
        <v>381.77428800000001</v>
      </c>
      <c r="K63" s="25">
        <f>+G63*7.1%</f>
        <v>944.45903999999985</v>
      </c>
      <c r="L63" s="28">
        <f>+G63*1.1%</f>
        <v>146.32464000000002</v>
      </c>
      <c r="M63" s="25">
        <f>+G63*3.04%</f>
        <v>404.38809600000002</v>
      </c>
      <c r="N63" s="25">
        <f>+G63*7.09%</f>
        <v>943.12881600000003</v>
      </c>
      <c r="O63" s="27">
        <v>0</v>
      </c>
      <c r="P63" s="25">
        <f>SUM(J63:O63)</f>
        <v>2820.0748799999997</v>
      </c>
      <c r="Q63" s="25">
        <f>+H63+I63+J63+M63+O63</f>
        <v>811.16238399999997</v>
      </c>
      <c r="R63" s="25">
        <f>+K63+L63+N63</f>
        <v>2033.9124959999999</v>
      </c>
      <c r="S63" s="25">
        <f>G63-Q63</f>
        <v>12491.077616</v>
      </c>
      <c r="T63" s="26">
        <v>111</v>
      </c>
      <c r="U63" s="10"/>
      <c r="V63" s="10"/>
    </row>
    <row r="64" spans="1:22" s="53" customFormat="1" ht="15" customHeight="1" x14ac:dyDescent="0.2">
      <c r="A64" s="55" t="s">
        <v>273</v>
      </c>
      <c r="B64" s="55" t="s">
        <v>618</v>
      </c>
      <c r="C64" s="55" t="s">
        <v>619</v>
      </c>
      <c r="D64" s="55" t="s">
        <v>53</v>
      </c>
      <c r="E64" s="55" t="s">
        <v>26</v>
      </c>
      <c r="F64" s="35" t="s">
        <v>9</v>
      </c>
      <c r="G64" s="72">
        <v>28749.599999999999</v>
      </c>
      <c r="H64" s="27">
        <v>0</v>
      </c>
      <c r="I64" s="25">
        <v>25</v>
      </c>
      <c r="J64" s="25">
        <f>+G64*2.87%</f>
        <v>825.11351999999999</v>
      </c>
      <c r="K64" s="25">
        <f>+G64*7.1%</f>
        <v>2041.2215999999996</v>
      </c>
      <c r="L64" s="28">
        <f>+G64*1.1%</f>
        <v>316.24560000000002</v>
      </c>
      <c r="M64" s="25">
        <f>+G64*3.04%</f>
        <v>873.98784000000001</v>
      </c>
      <c r="N64" s="25">
        <f>+G64*7.09%</f>
        <v>2038.34664</v>
      </c>
      <c r="O64" s="27">
        <v>0</v>
      </c>
      <c r="P64" s="25">
        <f>SUM(J64:O64)</f>
        <v>6094.9151999999995</v>
      </c>
      <c r="Q64" s="25">
        <f>+H64+I64+J64+M64+O64</f>
        <v>1724.1013600000001</v>
      </c>
      <c r="R64" s="25">
        <f>+K64+L64+N64</f>
        <v>4395.8138399999998</v>
      </c>
      <c r="S64" s="25">
        <f>G64-Q64</f>
        <v>27025.498639999998</v>
      </c>
      <c r="T64" s="26">
        <v>111</v>
      </c>
      <c r="U64" s="24"/>
    </row>
    <row r="65" spans="1:22" s="53" customFormat="1" ht="15" customHeight="1" x14ac:dyDescent="0.2">
      <c r="A65" s="55" t="s">
        <v>281</v>
      </c>
      <c r="B65" s="55" t="s">
        <v>620</v>
      </c>
      <c r="C65" s="55" t="s">
        <v>621</v>
      </c>
      <c r="D65" s="55" t="s">
        <v>166</v>
      </c>
      <c r="E65" s="55" t="s">
        <v>79</v>
      </c>
      <c r="F65" s="35" t="s">
        <v>9</v>
      </c>
      <c r="G65" s="72">
        <v>33495</v>
      </c>
      <c r="H65" s="27">
        <v>0</v>
      </c>
      <c r="I65" s="25">
        <v>25</v>
      </c>
      <c r="J65" s="25">
        <f>+G65*2.87%</f>
        <v>961.30650000000003</v>
      </c>
      <c r="K65" s="25">
        <f>+G65*7.1%</f>
        <v>2378.145</v>
      </c>
      <c r="L65" s="28">
        <f>+G65*1.1%</f>
        <v>368.44500000000005</v>
      </c>
      <c r="M65" s="25">
        <f>+G65*3.04%</f>
        <v>1018.248</v>
      </c>
      <c r="N65" s="25">
        <f>+G65*7.09%</f>
        <v>2374.7955000000002</v>
      </c>
      <c r="O65" s="27">
        <v>0</v>
      </c>
      <c r="P65" s="25">
        <f>SUM(J65:O65)</f>
        <v>7100.9400000000005</v>
      </c>
      <c r="Q65" s="25">
        <f>+H65+I65+J65+M65+O65</f>
        <v>2004.5545000000002</v>
      </c>
      <c r="R65" s="25">
        <f>+K65+L65+N65</f>
        <v>5121.3855000000003</v>
      </c>
      <c r="S65" s="25">
        <f>G65-Q65</f>
        <v>31490.445500000002</v>
      </c>
      <c r="T65" s="26">
        <v>111</v>
      </c>
      <c r="U65" s="24"/>
    </row>
    <row r="66" spans="1:22" s="53" customFormat="1" ht="15" customHeight="1" x14ac:dyDescent="0.2">
      <c r="A66" s="55" t="s">
        <v>282</v>
      </c>
      <c r="B66" s="55" t="s">
        <v>622</v>
      </c>
      <c r="C66" s="55" t="s">
        <v>623</v>
      </c>
      <c r="D66" s="55" t="s">
        <v>42</v>
      </c>
      <c r="E66" s="55" t="s">
        <v>67</v>
      </c>
      <c r="F66" s="35" t="s">
        <v>9</v>
      </c>
      <c r="G66" s="72">
        <v>29805.93</v>
      </c>
      <c r="H66" s="27">
        <v>0</v>
      </c>
      <c r="I66" s="25">
        <v>25</v>
      </c>
      <c r="J66" s="25">
        <f>+G66*2.87%</f>
        <v>855.43019100000004</v>
      </c>
      <c r="K66" s="25">
        <f>+G66*7.1%</f>
        <v>2116.2210299999997</v>
      </c>
      <c r="L66" s="28">
        <f>+G66*1.1%</f>
        <v>327.86523000000005</v>
      </c>
      <c r="M66" s="25">
        <f>+G66*3.04%</f>
        <v>906.10027200000002</v>
      </c>
      <c r="N66" s="25">
        <f>+G66*7.09%</f>
        <v>2113.2404370000004</v>
      </c>
      <c r="O66" s="27">
        <v>932.76</v>
      </c>
      <c r="P66" s="25">
        <f>SUM(J66:O66)</f>
        <v>7251.6171599999998</v>
      </c>
      <c r="Q66" s="25">
        <f>+H66+I66+J66+M66+O66</f>
        <v>2719.2904630000003</v>
      </c>
      <c r="R66" s="25">
        <f>+K66+L66+N66</f>
        <v>4557.3266970000004</v>
      </c>
      <c r="S66" s="25">
        <f>G66-Q66</f>
        <v>27086.639536999999</v>
      </c>
      <c r="T66" s="26">
        <v>111</v>
      </c>
      <c r="U66" s="29"/>
      <c r="V66" s="1"/>
    </row>
    <row r="67" spans="1:22" s="53" customFormat="1" ht="15" customHeight="1" x14ac:dyDescent="0.2">
      <c r="A67" s="55" t="s">
        <v>285</v>
      </c>
      <c r="B67" s="55" t="s">
        <v>624</v>
      </c>
      <c r="C67" s="55" t="s">
        <v>625</v>
      </c>
      <c r="D67" s="55" t="s">
        <v>42</v>
      </c>
      <c r="E67" s="55" t="s">
        <v>70</v>
      </c>
      <c r="F67" s="35" t="s">
        <v>9</v>
      </c>
      <c r="G67" s="72">
        <v>36735.599999999999</v>
      </c>
      <c r="H67" s="27">
        <v>0</v>
      </c>
      <c r="I67" s="25">
        <v>25</v>
      </c>
      <c r="J67" s="25">
        <f>+G67*2.87%</f>
        <v>1054.3117199999999</v>
      </c>
      <c r="K67" s="25">
        <f>+G67*7.1%</f>
        <v>2608.2275999999997</v>
      </c>
      <c r="L67" s="28">
        <f>+G67*1.1%</f>
        <v>404.09160000000003</v>
      </c>
      <c r="M67" s="25">
        <f>+G67*3.04%</f>
        <v>1116.76224</v>
      </c>
      <c r="N67" s="25">
        <f>+G67*7.09%</f>
        <v>2604.55404</v>
      </c>
      <c r="O67" s="27">
        <v>0</v>
      </c>
      <c r="P67" s="25">
        <f>SUM(J67:O67)</f>
        <v>7787.9471999999996</v>
      </c>
      <c r="Q67" s="25">
        <f>+H67+I67+J67+M67+O67</f>
        <v>2196.0739599999997</v>
      </c>
      <c r="R67" s="25">
        <f>+K67+L67+N67</f>
        <v>5616.8732399999999</v>
      </c>
      <c r="S67" s="25">
        <f>G67-Q67</f>
        <v>34539.526039999997</v>
      </c>
      <c r="T67" s="26">
        <v>111</v>
      </c>
      <c r="U67" s="24"/>
    </row>
    <row r="68" spans="1:22" s="53" customFormat="1" ht="15" customHeight="1" x14ac:dyDescent="0.2">
      <c r="A68" s="55" t="s">
        <v>286</v>
      </c>
      <c r="B68" s="55" t="s">
        <v>626</v>
      </c>
      <c r="C68" s="55" t="s">
        <v>627</v>
      </c>
      <c r="D68" s="55" t="s">
        <v>38</v>
      </c>
      <c r="E68" s="55" t="s">
        <v>39</v>
      </c>
      <c r="F68" s="35" t="s">
        <v>9</v>
      </c>
      <c r="G68" s="72">
        <v>25918.2</v>
      </c>
      <c r="H68" s="27">
        <v>0</v>
      </c>
      <c r="I68" s="25">
        <v>25</v>
      </c>
      <c r="J68" s="25">
        <f>+G68*2.87%</f>
        <v>743.85234000000003</v>
      </c>
      <c r="K68" s="25">
        <f>+G68*7.1%</f>
        <v>1840.1922</v>
      </c>
      <c r="L68" s="28">
        <f>+G68*1.1%</f>
        <v>285.10020000000003</v>
      </c>
      <c r="M68" s="25">
        <f>+G68*3.04%</f>
        <v>787.91327999999999</v>
      </c>
      <c r="N68" s="25">
        <f>+G68*7.09%</f>
        <v>1837.6003800000001</v>
      </c>
      <c r="O68" s="27">
        <v>0</v>
      </c>
      <c r="P68" s="25">
        <f>SUM(J68:O68)</f>
        <v>5494.6583999999993</v>
      </c>
      <c r="Q68" s="25">
        <f>+H68+I68+J68+M68+O68</f>
        <v>1556.7656200000001</v>
      </c>
      <c r="R68" s="25">
        <f>+K68+L68+N68</f>
        <v>3962.8927800000001</v>
      </c>
      <c r="S68" s="25">
        <f>G68-Q68</f>
        <v>24361.434379999999</v>
      </c>
      <c r="T68" s="26">
        <v>111</v>
      </c>
      <c r="U68" s="24"/>
    </row>
    <row r="69" spans="1:22" s="53" customFormat="1" ht="15" customHeight="1" x14ac:dyDescent="0.2">
      <c r="A69" s="55" t="s">
        <v>287</v>
      </c>
      <c r="B69" s="55" t="s">
        <v>628</v>
      </c>
      <c r="C69" s="55" t="s">
        <v>629</v>
      </c>
      <c r="D69" s="55" t="s">
        <v>38</v>
      </c>
      <c r="E69" s="55" t="s">
        <v>39</v>
      </c>
      <c r="F69" s="35" t="s">
        <v>9</v>
      </c>
      <c r="G69" s="72">
        <v>37352.699999999997</v>
      </c>
      <c r="H69" s="37">
        <v>69.02</v>
      </c>
      <c r="I69" s="25">
        <v>25</v>
      </c>
      <c r="J69" s="25">
        <f>+G69*2.87%</f>
        <v>1072.0224899999998</v>
      </c>
      <c r="K69" s="25">
        <f>+G69*7.1%</f>
        <v>2652.0416999999998</v>
      </c>
      <c r="L69" s="28">
        <f>+G69*1.1%</f>
        <v>410.87970000000001</v>
      </c>
      <c r="M69" s="25">
        <f>+G69*3.04%</f>
        <v>1135.52208</v>
      </c>
      <c r="N69" s="25">
        <f>+G69*7.09%</f>
        <v>2648.3064300000001</v>
      </c>
      <c r="O69" s="57">
        <v>0</v>
      </c>
      <c r="P69" s="25">
        <f>SUM(J69:O69)</f>
        <v>7918.7723999999998</v>
      </c>
      <c r="Q69" s="25">
        <f>+H69+I69+J69+M69+O69</f>
        <v>2301.5645699999995</v>
      </c>
      <c r="R69" s="25">
        <f>+K69+L69+N69</f>
        <v>5711.2278299999998</v>
      </c>
      <c r="S69" s="25">
        <f>G69-Q69</f>
        <v>35051.135429999995</v>
      </c>
      <c r="T69" s="26">
        <v>111</v>
      </c>
      <c r="U69" s="24"/>
    </row>
    <row r="70" spans="1:22" s="53" customFormat="1" ht="15" customHeight="1" x14ac:dyDescent="0.2">
      <c r="A70" s="55" t="s">
        <v>295</v>
      </c>
      <c r="B70" s="55" t="s">
        <v>630</v>
      </c>
      <c r="C70" s="55" t="s">
        <v>631</v>
      </c>
      <c r="D70" s="55" t="s">
        <v>22</v>
      </c>
      <c r="E70" s="55" t="s">
        <v>61</v>
      </c>
      <c r="F70" s="35" t="s">
        <v>9</v>
      </c>
      <c r="G70" s="72">
        <v>119790</v>
      </c>
      <c r="H70" s="37">
        <v>16824.53</v>
      </c>
      <c r="I70" s="25">
        <v>25</v>
      </c>
      <c r="J70" s="25">
        <f>+G70*2.87%</f>
        <v>3437.973</v>
      </c>
      <c r="K70" s="25">
        <f>+G70*7.1%</f>
        <v>8505.09</v>
      </c>
      <c r="L70" s="28">
        <v>490.03</v>
      </c>
      <c r="M70" s="25">
        <v>3385.65</v>
      </c>
      <c r="N70" s="25">
        <v>7896.13</v>
      </c>
      <c r="O70" s="27">
        <v>0</v>
      </c>
      <c r="P70" s="25">
        <f>SUM(J70:O70)</f>
        <v>23714.873</v>
      </c>
      <c r="Q70" s="25">
        <f>+H70+I70+J70+M70+O70</f>
        <v>23673.152999999998</v>
      </c>
      <c r="R70" s="25">
        <f>+K70+L70+N70</f>
        <v>16891.25</v>
      </c>
      <c r="S70" s="25">
        <f>G70-Q70</f>
        <v>96116.847000000009</v>
      </c>
      <c r="T70" s="26">
        <v>111</v>
      </c>
      <c r="U70" s="24"/>
      <c r="V70" s="8"/>
    </row>
    <row r="71" spans="1:22" s="53" customFormat="1" ht="15" customHeight="1" x14ac:dyDescent="0.2">
      <c r="A71" s="55" t="s">
        <v>296</v>
      </c>
      <c r="B71" s="55" t="s">
        <v>632</v>
      </c>
      <c r="C71" s="55" t="s">
        <v>633</v>
      </c>
      <c r="D71" s="55" t="s">
        <v>22</v>
      </c>
      <c r="E71" s="55" t="s">
        <v>26</v>
      </c>
      <c r="F71" s="35" t="s">
        <v>9</v>
      </c>
      <c r="G71" s="72">
        <v>27500</v>
      </c>
      <c r="H71" s="27">
        <v>0</v>
      </c>
      <c r="I71" s="25">
        <v>25</v>
      </c>
      <c r="J71" s="25">
        <f>+G71*2.87%</f>
        <v>789.25</v>
      </c>
      <c r="K71" s="25">
        <f>+G71*7.1%</f>
        <v>1952.4999999999998</v>
      </c>
      <c r="L71" s="28">
        <f>+G71*1.1%</f>
        <v>302.50000000000006</v>
      </c>
      <c r="M71" s="25">
        <f>+G71*3.04%</f>
        <v>836</v>
      </c>
      <c r="N71" s="25">
        <f>+G71*7.09%</f>
        <v>1949.7500000000002</v>
      </c>
      <c r="O71" s="37">
        <v>932.76</v>
      </c>
      <c r="P71" s="25">
        <f>SUM(J71:O71)</f>
        <v>6762.76</v>
      </c>
      <c r="Q71" s="25">
        <f>+H71+I71+J71+M71+O71</f>
        <v>2583.0100000000002</v>
      </c>
      <c r="R71" s="25">
        <f>+K71+L71+N71</f>
        <v>4204.75</v>
      </c>
      <c r="S71" s="25">
        <f>G71-Q71</f>
        <v>24916.989999999998</v>
      </c>
      <c r="T71" s="26">
        <v>111</v>
      </c>
      <c r="U71" s="24"/>
    </row>
    <row r="72" spans="1:22" s="53" customFormat="1" ht="15" customHeight="1" x14ac:dyDescent="0.2">
      <c r="A72" s="55" t="s">
        <v>297</v>
      </c>
      <c r="B72" s="55" t="s">
        <v>634</v>
      </c>
      <c r="C72" s="55" t="s">
        <v>635</v>
      </c>
      <c r="D72" s="55" t="s">
        <v>22</v>
      </c>
      <c r="E72" s="55" t="s">
        <v>62</v>
      </c>
      <c r="F72" s="35" t="s">
        <v>9</v>
      </c>
      <c r="G72" s="72">
        <v>21707.4</v>
      </c>
      <c r="H72" s="27">
        <v>0</v>
      </c>
      <c r="I72" s="25">
        <v>25</v>
      </c>
      <c r="J72" s="25">
        <f>+G72*2.87%</f>
        <v>623.00238000000002</v>
      </c>
      <c r="K72" s="25">
        <f>+G72*7.1%</f>
        <v>1541.2254</v>
      </c>
      <c r="L72" s="28">
        <f>+G72*1.1%</f>
        <v>238.78140000000005</v>
      </c>
      <c r="M72" s="25">
        <f>+G72*3.04%</f>
        <v>659.90496000000007</v>
      </c>
      <c r="N72" s="25">
        <f>+G72*7.09%</f>
        <v>1539.0546600000002</v>
      </c>
      <c r="O72" s="27">
        <v>0</v>
      </c>
      <c r="P72" s="25">
        <f>SUM(J72:O72)</f>
        <v>4601.9688000000006</v>
      </c>
      <c r="Q72" s="25">
        <f>+H72+I72+J72+M72+O72</f>
        <v>1307.9073400000002</v>
      </c>
      <c r="R72" s="25">
        <f>+K72+L72+N72</f>
        <v>3319.0614600000004</v>
      </c>
      <c r="S72" s="25">
        <f>G72-Q72</f>
        <v>20399.49266</v>
      </c>
      <c r="T72" s="26">
        <v>111</v>
      </c>
      <c r="U72" s="24"/>
    </row>
    <row r="73" spans="1:22" s="53" customFormat="1" ht="15" customHeight="1" x14ac:dyDescent="0.2">
      <c r="A73" s="55" t="s">
        <v>298</v>
      </c>
      <c r="B73" s="55" t="s">
        <v>636</v>
      </c>
      <c r="C73" s="55" t="s">
        <v>637</v>
      </c>
      <c r="D73" s="55" t="s">
        <v>166</v>
      </c>
      <c r="E73" s="55" t="s">
        <v>57</v>
      </c>
      <c r="F73" s="35" t="s">
        <v>9</v>
      </c>
      <c r="G73" s="72">
        <v>33541.199999999997</v>
      </c>
      <c r="H73" s="27">
        <v>0</v>
      </c>
      <c r="I73" s="25">
        <v>25</v>
      </c>
      <c r="J73" s="25">
        <f>+G73*2.87%</f>
        <v>962.63243999999986</v>
      </c>
      <c r="K73" s="25">
        <f>+G73*7.1%</f>
        <v>2381.4251999999997</v>
      </c>
      <c r="L73" s="28">
        <f>+G73*1.1%</f>
        <v>368.95319999999998</v>
      </c>
      <c r="M73" s="25">
        <f>+G73*3.04%</f>
        <v>1019.6524799999999</v>
      </c>
      <c r="N73" s="25">
        <f>+G73*7.09%</f>
        <v>2378.0710800000002</v>
      </c>
      <c r="O73" s="27">
        <v>0</v>
      </c>
      <c r="P73" s="25">
        <f>SUM(J73:O73)</f>
        <v>7110.7343999999994</v>
      </c>
      <c r="Q73" s="25">
        <f>+H73+I73+J73+M73+O73</f>
        <v>2007.2849199999996</v>
      </c>
      <c r="R73" s="25">
        <f>+K73+L73+N73</f>
        <v>5128.4494799999993</v>
      </c>
      <c r="S73" s="25">
        <f>G73-Q73</f>
        <v>31533.915079999999</v>
      </c>
      <c r="T73" s="26">
        <v>111</v>
      </c>
      <c r="U73" s="24"/>
      <c r="V73" s="8"/>
    </row>
    <row r="74" spans="1:22" s="53" customFormat="1" ht="15" customHeight="1" x14ac:dyDescent="0.2">
      <c r="A74" s="55" t="s">
        <v>301</v>
      </c>
      <c r="B74" s="55" t="s">
        <v>638</v>
      </c>
      <c r="C74" s="55" t="s">
        <v>639</v>
      </c>
      <c r="D74" s="55" t="s">
        <v>22</v>
      </c>
      <c r="E74" s="55" t="s">
        <v>302</v>
      </c>
      <c r="F74" s="35" t="s">
        <v>9</v>
      </c>
      <c r="G74" s="72">
        <v>43560</v>
      </c>
      <c r="H74" s="37">
        <v>945.09</v>
      </c>
      <c r="I74" s="25">
        <v>25</v>
      </c>
      <c r="J74" s="25">
        <f>+G74*2.87%</f>
        <v>1250.172</v>
      </c>
      <c r="K74" s="25">
        <f>+G74*7.1%</f>
        <v>3092.7599999999998</v>
      </c>
      <c r="L74" s="28">
        <v>479.16</v>
      </c>
      <c r="M74" s="25">
        <f>+G74*3.04%</f>
        <v>1324.2239999999999</v>
      </c>
      <c r="N74" s="25">
        <f>+G74*7.09%</f>
        <v>3088.404</v>
      </c>
      <c r="O74" s="27">
        <v>0</v>
      </c>
      <c r="P74" s="25">
        <f>SUM(J74:O74)</f>
        <v>9234.7199999999993</v>
      </c>
      <c r="Q74" s="25">
        <f>+H74+I74+J74+M74+O74</f>
        <v>3544.4859999999999</v>
      </c>
      <c r="R74" s="25">
        <f>+K74+L74+N74</f>
        <v>6660.3239999999996</v>
      </c>
      <c r="S74" s="25">
        <f>G74-Q74</f>
        <v>40015.514000000003</v>
      </c>
      <c r="T74" s="26">
        <v>111</v>
      </c>
      <c r="U74" s="24"/>
    </row>
    <row r="75" spans="1:22" s="53" customFormat="1" ht="15" customHeight="1" x14ac:dyDescent="0.2">
      <c r="A75" s="55" t="s">
        <v>305</v>
      </c>
      <c r="B75" s="55" t="s">
        <v>640</v>
      </c>
      <c r="C75" s="55" t="s">
        <v>641</v>
      </c>
      <c r="D75" s="55" t="s">
        <v>31</v>
      </c>
      <c r="E75" s="55" t="s">
        <v>306</v>
      </c>
      <c r="F75" s="35" t="s">
        <v>9</v>
      </c>
      <c r="G75" s="72">
        <v>50094</v>
      </c>
      <c r="H75" s="37">
        <v>1867.27</v>
      </c>
      <c r="I75" s="25">
        <v>25</v>
      </c>
      <c r="J75" s="25">
        <f>+G75*2.87%</f>
        <v>1437.6977999999999</v>
      </c>
      <c r="K75" s="25">
        <f>+G75*7.1%</f>
        <v>3556.6739999999995</v>
      </c>
      <c r="L75" s="28">
        <v>490.03</v>
      </c>
      <c r="M75" s="25">
        <f>+G75*3.04%</f>
        <v>1522.8576</v>
      </c>
      <c r="N75" s="25">
        <f>+G75*7.09%</f>
        <v>3551.6646000000001</v>
      </c>
      <c r="O75" s="27">
        <v>0</v>
      </c>
      <c r="P75" s="25">
        <f>SUM(J75:O75)</f>
        <v>10558.923999999999</v>
      </c>
      <c r="Q75" s="25">
        <f>+H75+I75+J75+M75+O75</f>
        <v>4852.8253999999997</v>
      </c>
      <c r="R75" s="25">
        <f>+K75+L75+N75</f>
        <v>7598.3685999999998</v>
      </c>
      <c r="S75" s="25">
        <f>G75-Q75</f>
        <v>45241.174599999998</v>
      </c>
      <c r="T75" s="26">
        <v>111</v>
      </c>
      <c r="U75" s="24"/>
    </row>
    <row r="76" spans="1:22" s="53" customFormat="1" ht="15" customHeight="1" x14ac:dyDescent="0.2">
      <c r="A76" s="55" t="s">
        <v>307</v>
      </c>
      <c r="B76" s="55" t="s">
        <v>642</v>
      </c>
      <c r="C76" s="55" t="s">
        <v>643</v>
      </c>
      <c r="D76" s="55" t="s">
        <v>23</v>
      </c>
      <c r="E76" s="55" t="s">
        <v>27</v>
      </c>
      <c r="F76" s="35" t="s">
        <v>9</v>
      </c>
      <c r="G76" s="72">
        <v>25954.5</v>
      </c>
      <c r="H76" s="27">
        <v>0</v>
      </c>
      <c r="I76" s="25">
        <v>25</v>
      </c>
      <c r="J76" s="25">
        <f>+G76*2.87%</f>
        <v>744.89414999999997</v>
      </c>
      <c r="K76" s="25">
        <f>+G76*7.1%</f>
        <v>1842.7694999999999</v>
      </c>
      <c r="L76" s="28">
        <f>+G76*1.1%</f>
        <v>285.49950000000001</v>
      </c>
      <c r="M76" s="25">
        <f>+G76*3.04%</f>
        <v>789.01679999999999</v>
      </c>
      <c r="N76" s="25">
        <f>+G76*7.09%</f>
        <v>1840.1740500000001</v>
      </c>
      <c r="O76" s="37">
        <v>932.76</v>
      </c>
      <c r="P76" s="25">
        <f>SUM(J76:O76)</f>
        <v>6435.1139999999996</v>
      </c>
      <c r="Q76" s="25">
        <f>+H76+I76+J76+M76+O76</f>
        <v>2491.6709499999997</v>
      </c>
      <c r="R76" s="25">
        <f>+K76+L76+N76</f>
        <v>3968.4430499999999</v>
      </c>
      <c r="S76" s="25">
        <f>G76-Q76</f>
        <v>23462.82905</v>
      </c>
      <c r="T76" s="26"/>
      <c r="U76" s="24"/>
    </row>
    <row r="77" spans="1:22" s="53" customFormat="1" ht="15" customHeight="1" x14ac:dyDescent="0.2">
      <c r="A77" s="55" t="s">
        <v>308</v>
      </c>
      <c r="B77" s="55" t="s">
        <v>644</v>
      </c>
      <c r="C77" s="55" t="s">
        <v>645</v>
      </c>
      <c r="D77" s="55" t="s">
        <v>205</v>
      </c>
      <c r="E77" s="55" t="s">
        <v>13</v>
      </c>
      <c r="F77" s="35" t="s">
        <v>9</v>
      </c>
      <c r="G77" s="72">
        <v>41527.199999999997</v>
      </c>
      <c r="H77" s="37">
        <v>658.19</v>
      </c>
      <c r="I77" s="25">
        <v>25</v>
      </c>
      <c r="J77" s="25">
        <f>+G77*2.87%</f>
        <v>1191.8306399999999</v>
      </c>
      <c r="K77" s="25">
        <f>+G77*7.1%</f>
        <v>2948.4311999999995</v>
      </c>
      <c r="L77" s="28">
        <v>456.8</v>
      </c>
      <c r="M77" s="25">
        <f>+G77*3.04%</f>
        <v>1262.42688</v>
      </c>
      <c r="N77" s="25">
        <f>+G77*7.09%</f>
        <v>2944.2784799999999</v>
      </c>
      <c r="O77" s="27">
        <v>0</v>
      </c>
      <c r="P77" s="25">
        <f>SUM(J77:O77)</f>
        <v>8803.7671999999984</v>
      </c>
      <c r="Q77" s="25">
        <f>+H77+I77+J77+M77+O77</f>
        <v>3137.4475199999997</v>
      </c>
      <c r="R77" s="25">
        <f>+K77+L77+N77</f>
        <v>6349.5096799999992</v>
      </c>
      <c r="S77" s="25">
        <f>G77-Q77</f>
        <v>38389.752479999996</v>
      </c>
      <c r="T77" s="26">
        <v>111</v>
      </c>
      <c r="U77" s="24"/>
    </row>
    <row r="78" spans="1:22" s="53" customFormat="1" ht="15" customHeight="1" x14ac:dyDescent="0.2">
      <c r="A78" s="55" t="s">
        <v>309</v>
      </c>
      <c r="B78" s="55" t="s">
        <v>646</v>
      </c>
      <c r="C78" s="55" t="s">
        <v>647</v>
      </c>
      <c r="D78" s="55" t="s">
        <v>14</v>
      </c>
      <c r="E78" s="55" t="s">
        <v>61</v>
      </c>
      <c r="F78" s="35" t="s">
        <v>9</v>
      </c>
      <c r="G78" s="72">
        <v>99000</v>
      </c>
      <c r="H78" s="37">
        <v>11870.21</v>
      </c>
      <c r="I78" s="25">
        <v>25</v>
      </c>
      <c r="J78" s="25">
        <f>+G78*2.87%</f>
        <v>2841.3</v>
      </c>
      <c r="K78" s="25">
        <f>+G78*7.1%</f>
        <v>7028.9999999999991</v>
      </c>
      <c r="L78" s="28">
        <v>490.03</v>
      </c>
      <c r="M78" s="25">
        <v>3009.6</v>
      </c>
      <c r="N78" s="25">
        <v>7019.1</v>
      </c>
      <c r="O78" s="27">
        <v>0</v>
      </c>
      <c r="P78" s="25">
        <f>SUM(J78:O78)</f>
        <v>20389.03</v>
      </c>
      <c r="Q78" s="25">
        <f>+H78+I78+J78+M78+O78</f>
        <v>17746.109999999997</v>
      </c>
      <c r="R78" s="25">
        <f>+K78+L78+N78</f>
        <v>14538.13</v>
      </c>
      <c r="S78" s="25">
        <f>G78-Q78</f>
        <v>81253.89</v>
      </c>
      <c r="T78" s="26">
        <v>111</v>
      </c>
      <c r="U78" s="24"/>
    </row>
    <row r="79" spans="1:22" s="53" customFormat="1" ht="15" customHeight="1" x14ac:dyDescent="0.2">
      <c r="A79" s="55" t="s">
        <v>310</v>
      </c>
      <c r="B79" s="55" t="s">
        <v>648</v>
      </c>
      <c r="C79" s="55" t="s">
        <v>649</v>
      </c>
      <c r="D79" s="55" t="s">
        <v>23</v>
      </c>
      <c r="E79" s="55" t="s">
        <v>311</v>
      </c>
      <c r="F79" s="35" t="s">
        <v>9</v>
      </c>
      <c r="G79" s="72">
        <v>38115</v>
      </c>
      <c r="H79" s="27">
        <v>0</v>
      </c>
      <c r="I79" s="25">
        <v>25</v>
      </c>
      <c r="J79" s="25">
        <f>+G79*2.87%</f>
        <v>1093.9005</v>
      </c>
      <c r="K79" s="25">
        <f>+G79*7.1%</f>
        <v>2706.165</v>
      </c>
      <c r="L79" s="28">
        <f>+G79*1.1%</f>
        <v>419.26500000000004</v>
      </c>
      <c r="M79" s="25">
        <f>+G79*3.04%</f>
        <v>1158.6959999999999</v>
      </c>
      <c r="N79" s="25">
        <f>+G79*7.09%</f>
        <v>2702.3535000000002</v>
      </c>
      <c r="O79" s="37">
        <v>1865.52</v>
      </c>
      <c r="P79" s="25">
        <f>SUM(J79:O79)</f>
        <v>9945.9</v>
      </c>
      <c r="Q79" s="25">
        <f>+H79+I79+J79+M79+O79</f>
        <v>4143.1165000000001</v>
      </c>
      <c r="R79" s="25">
        <f>+K79+L79+N79</f>
        <v>5827.7834999999995</v>
      </c>
      <c r="S79" s="25">
        <f>G79-Q79</f>
        <v>33971.883499999996</v>
      </c>
      <c r="T79" s="26">
        <v>111</v>
      </c>
      <c r="U79" s="24"/>
    </row>
    <row r="80" spans="1:22" s="53" customFormat="1" ht="15" customHeight="1" x14ac:dyDescent="0.2">
      <c r="A80" s="55" t="s">
        <v>312</v>
      </c>
      <c r="B80" s="55" t="s">
        <v>650</v>
      </c>
      <c r="C80" s="55" t="s">
        <v>651</v>
      </c>
      <c r="D80" s="55" t="s">
        <v>205</v>
      </c>
      <c r="E80" s="55" t="s">
        <v>313</v>
      </c>
      <c r="F80" s="35" t="s">
        <v>9</v>
      </c>
      <c r="G80" s="72">
        <v>78000</v>
      </c>
      <c r="H80" s="37">
        <v>6930.49</v>
      </c>
      <c r="I80" s="25">
        <v>25</v>
      </c>
      <c r="J80" s="25">
        <f>+G80*2.87%</f>
        <v>2238.6</v>
      </c>
      <c r="K80" s="25">
        <f>+G80*7.1%</f>
        <v>5537.9999999999991</v>
      </c>
      <c r="L80" s="28">
        <v>490.03</v>
      </c>
      <c r="M80" s="25">
        <f>+G80*3.04%</f>
        <v>2371.1999999999998</v>
      </c>
      <c r="N80" s="25">
        <f>+G80*7.09%</f>
        <v>5530.2000000000007</v>
      </c>
      <c r="O80" s="27">
        <v>0</v>
      </c>
      <c r="P80" s="25">
        <f>SUM(J80:O80)</f>
        <v>16168.029999999999</v>
      </c>
      <c r="Q80" s="25">
        <f>+H80+I80+J80+M80+O80</f>
        <v>11565.29</v>
      </c>
      <c r="R80" s="25">
        <f>+K80+L80+N80</f>
        <v>11558.23</v>
      </c>
      <c r="S80" s="25">
        <f>G80-Q80</f>
        <v>66434.709999999992</v>
      </c>
      <c r="T80" s="26">
        <v>111</v>
      </c>
      <c r="U80" s="24"/>
    </row>
    <row r="81" spans="1:22" s="53" customFormat="1" ht="15" customHeight="1" x14ac:dyDescent="0.2">
      <c r="A81" s="55" t="s">
        <v>314</v>
      </c>
      <c r="B81" s="55" t="s">
        <v>652</v>
      </c>
      <c r="C81" s="55" t="s">
        <v>653</v>
      </c>
      <c r="D81" s="55" t="s">
        <v>16</v>
      </c>
      <c r="E81" s="55" t="s">
        <v>49</v>
      </c>
      <c r="F81" s="35" t="s">
        <v>9</v>
      </c>
      <c r="G81" s="72">
        <v>21424.5</v>
      </c>
      <c r="H81" s="27">
        <v>0</v>
      </c>
      <c r="I81" s="25">
        <v>25</v>
      </c>
      <c r="J81" s="25">
        <f>+G81*2.87%</f>
        <v>614.88315</v>
      </c>
      <c r="K81" s="25">
        <f>+G81*7.1%</f>
        <v>1521.1394999999998</v>
      </c>
      <c r="L81" s="28">
        <f>+G81*1.1%</f>
        <v>235.66950000000003</v>
      </c>
      <c r="M81" s="25">
        <f>+G81*3.04%</f>
        <v>651.3048</v>
      </c>
      <c r="N81" s="25">
        <f>+G81*7.09%</f>
        <v>1518.9970500000002</v>
      </c>
      <c r="O81" s="27">
        <v>0</v>
      </c>
      <c r="P81" s="25">
        <f>SUM(J81:O81)</f>
        <v>4541.9939999999997</v>
      </c>
      <c r="Q81" s="25">
        <f>+H81+I81+J81+M81+O81</f>
        <v>1291.18795</v>
      </c>
      <c r="R81" s="25">
        <f>+K81+L81+N81</f>
        <v>3275.8060500000001</v>
      </c>
      <c r="S81" s="25">
        <f>G81-Q81</f>
        <v>20133.31205</v>
      </c>
      <c r="T81" s="26">
        <v>111</v>
      </c>
      <c r="U81" s="24"/>
    </row>
    <row r="82" spans="1:22" s="53" customFormat="1" ht="15" customHeight="1" x14ac:dyDescent="0.2">
      <c r="A82" s="55" t="s">
        <v>315</v>
      </c>
      <c r="B82" s="55" t="s">
        <v>654</v>
      </c>
      <c r="C82" s="55" t="s">
        <v>655</v>
      </c>
      <c r="D82" s="55" t="s">
        <v>88</v>
      </c>
      <c r="E82" s="55" t="s">
        <v>316</v>
      </c>
      <c r="F82" s="35" t="s">
        <v>9</v>
      </c>
      <c r="G82" s="72">
        <v>66792</v>
      </c>
      <c r="H82" s="37">
        <v>4578.22</v>
      </c>
      <c r="I82" s="25">
        <v>25</v>
      </c>
      <c r="J82" s="25">
        <f>+G82*2.87%</f>
        <v>1916.9304</v>
      </c>
      <c r="K82" s="25">
        <f>+G82*7.1%</f>
        <v>4742.232</v>
      </c>
      <c r="L82" s="28">
        <v>490.03</v>
      </c>
      <c r="M82" s="25">
        <f>+G82*3.04%</f>
        <v>2030.4767999999999</v>
      </c>
      <c r="N82" s="25">
        <f>+G82*7.09%</f>
        <v>4735.5528000000004</v>
      </c>
      <c r="O82" s="37">
        <v>932.76</v>
      </c>
      <c r="P82" s="25">
        <f>SUM(J82:O82)</f>
        <v>14847.982000000002</v>
      </c>
      <c r="Q82" s="25">
        <f>+H82+I82+J82+M82+O82</f>
        <v>9483.387200000001</v>
      </c>
      <c r="R82" s="25">
        <f>+K82+L82+N82</f>
        <v>9967.8148000000001</v>
      </c>
      <c r="S82" s="25">
        <f>G82-Q82</f>
        <v>57308.612800000003</v>
      </c>
      <c r="T82" s="26">
        <v>111</v>
      </c>
      <c r="U82" s="24"/>
    </row>
    <row r="83" spans="1:22" s="53" customFormat="1" ht="15" customHeight="1" x14ac:dyDescent="0.2">
      <c r="A83" s="55" t="s">
        <v>317</v>
      </c>
      <c r="B83" s="55" t="s">
        <v>656</v>
      </c>
      <c r="C83" s="55" t="s">
        <v>657</v>
      </c>
      <c r="D83" s="55" t="s">
        <v>33</v>
      </c>
      <c r="E83" s="55" t="s">
        <v>318</v>
      </c>
      <c r="F83" s="35" t="s">
        <v>9</v>
      </c>
      <c r="G83" s="72">
        <v>63525</v>
      </c>
      <c r="H83" s="37">
        <v>3963.43</v>
      </c>
      <c r="I83" s="25">
        <v>25</v>
      </c>
      <c r="J83" s="25">
        <f>+G83*2.87%</f>
        <v>1823.1675</v>
      </c>
      <c r="K83" s="25">
        <f>+G83*7.1%</f>
        <v>4510.2749999999996</v>
      </c>
      <c r="L83" s="28">
        <v>490.03</v>
      </c>
      <c r="M83" s="25">
        <f>+G83*3.04%</f>
        <v>1931.16</v>
      </c>
      <c r="N83" s="25">
        <f>+G83*7.09%</f>
        <v>4503.9225000000006</v>
      </c>
      <c r="O83" s="37">
        <v>932.76</v>
      </c>
      <c r="P83" s="25">
        <f>SUM(J83:O83)</f>
        <v>14191.315000000001</v>
      </c>
      <c r="Q83" s="25">
        <f>+H83+I83+J83+M83+O83</f>
        <v>8675.5174999999999</v>
      </c>
      <c r="R83" s="25">
        <f>+K83+L83+N83</f>
        <v>9504.2275000000009</v>
      </c>
      <c r="S83" s="25">
        <f>G83-Q83</f>
        <v>54849.482499999998</v>
      </c>
      <c r="T83" s="26">
        <v>111</v>
      </c>
      <c r="U83" s="24"/>
    </row>
    <row r="84" spans="1:22" s="53" customFormat="1" ht="15" customHeight="1" x14ac:dyDescent="0.2">
      <c r="A84" s="55" t="s">
        <v>319</v>
      </c>
      <c r="B84" s="55" t="s">
        <v>658</v>
      </c>
      <c r="C84" s="55" t="s">
        <v>659</v>
      </c>
      <c r="D84" s="55" t="s">
        <v>125</v>
      </c>
      <c r="E84" s="55" t="s">
        <v>13</v>
      </c>
      <c r="F84" s="35" t="s">
        <v>9</v>
      </c>
      <c r="G84" s="72">
        <v>23123.1</v>
      </c>
      <c r="H84" s="27">
        <v>0</v>
      </c>
      <c r="I84" s="25">
        <v>25</v>
      </c>
      <c r="J84" s="25">
        <f>+G84*2.87%</f>
        <v>663.63297</v>
      </c>
      <c r="K84" s="25">
        <f>+G84*7.1%</f>
        <v>1641.7400999999998</v>
      </c>
      <c r="L84" s="28">
        <f>+G84*1.1%</f>
        <v>254.35410000000002</v>
      </c>
      <c r="M84" s="25">
        <f>+G84*3.04%</f>
        <v>702.94223999999997</v>
      </c>
      <c r="N84" s="25">
        <f>+G84*7.09%</f>
        <v>1639.42779</v>
      </c>
      <c r="O84" s="27">
        <v>0</v>
      </c>
      <c r="P84" s="25">
        <f>SUM(J84:O84)</f>
        <v>4902.0971999999992</v>
      </c>
      <c r="Q84" s="25">
        <f>+H84+I84+J84+M84+O84</f>
        <v>1391.57521</v>
      </c>
      <c r="R84" s="25">
        <f>+K84+L84+N84</f>
        <v>3535.5219899999997</v>
      </c>
      <c r="S84" s="25">
        <f>G84-Q84</f>
        <v>21731.524789999999</v>
      </c>
      <c r="T84" s="26">
        <v>111</v>
      </c>
      <c r="U84" s="24"/>
    </row>
    <row r="85" spans="1:22" s="53" customFormat="1" ht="15" customHeight="1" x14ac:dyDescent="0.2">
      <c r="A85" s="55" t="s">
        <v>320</v>
      </c>
      <c r="B85" s="55" t="s">
        <v>660</v>
      </c>
      <c r="C85" s="55" t="s">
        <v>661</v>
      </c>
      <c r="D85" s="55" t="s">
        <v>16</v>
      </c>
      <c r="E85" s="55" t="s">
        <v>17</v>
      </c>
      <c r="F85" s="35" t="s">
        <v>9</v>
      </c>
      <c r="G85" s="72">
        <v>17931.38</v>
      </c>
      <c r="H85" s="27">
        <v>0</v>
      </c>
      <c r="I85" s="25">
        <v>25</v>
      </c>
      <c r="J85" s="25">
        <f>+G85*2.87%</f>
        <v>514.63060600000006</v>
      </c>
      <c r="K85" s="25">
        <f>+G85*7.1%</f>
        <v>1273.12798</v>
      </c>
      <c r="L85" s="28">
        <f>+G85*1.1%</f>
        <v>197.24518000000003</v>
      </c>
      <c r="M85" s="25">
        <f>+G85*3.04%</f>
        <v>545.11395200000004</v>
      </c>
      <c r="N85" s="25">
        <f>+G85*7.09%</f>
        <v>1271.3348420000002</v>
      </c>
      <c r="O85" s="27">
        <v>0</v>
      </c>
      <c r="P85" s="25">
        <f>SUM(J85:O85)</f>
        <v>3801.4525600000002</v>
      </c>
      <c r="Q85" s="25">
        <f>+H85+I85+J85+M85+O85</f>
        <v>1084.7445580000001</v>
      </c>
      <c r="R85" s="25">
        <f>+K85+L85+N85</f>
        <v>2741.7080020000003</v>
      </c>
      <c r="S85" s="25">
        <f>G85-Q85</f>
        <v>16846.635442000003</v>
      </c>
      <c r="T85" s="26">
        <v>111</v>
      </c>
      <c r="U85" s="24"/>
    </row>
    <row r="86" spans="1:22" s="53" customFormat="1" ht="15" customHeight="1" x14ac:dyDescent="0.2">
      <c r="A86" s="55" t="s">
        <v>321</v>
      </c>
      <c r="B86" s="55" t="s">
        <v>662</v>
      </c>
      <c r="C86" s="55" t="s">
        <v>663</v>
      </c>
      <c r="D86" s="55" t="s">
        <v>33</v>
      </c>
      <c r="E86" s="55" t="s">
        <v>84</v>
      </c>
      <c r="F86" s="35" t="s">
        <v>9</v>
      </c>
      <c r="G86" s="72">
        <v>25000</v>
      </c>
      <c r="H86" s="27">
        <v>0</v>
      </c>
      <c r="I86" s="25">
        <v>25</v>
      </c>
      <c r="J86" s="25">
        <f>+G86*2.87%</f>
        <v>717.5</v>
      </c>
      <c r="K86" s="25">
        <f>+G86*7.1%</f>
        <v>1774.9999999999998</v>
      </c>
      <c r="L86" s="28">
        <f>+G86*1.1%</f>
        <v>275</v>
      </c>
      <c r="M86" s="25">
        <f>+G86*3.04%</f>
        <v>760</v>
      </c>
      <c r="N86" s="25">
        <f>+G86*7.09%</f>
        <v>1772.5000000000002</v>
      </c>
      <c r="O86" s="37">
        <v>932.76</v>
      </c>
      <c r="P86" s="25">
        <f>SUM(J86:O86)</f>
        <v>6232.76</v>
      </c>
      <c r="Q86" s="25">
        <f>+H86+I86+J86+M86+O86</f>
        <v>2435.2600000000002</v>
      </c>
      <c r="R86" s="25">
        <f>+K86+L86+N86</f>
        <v>3822.5</v>
      </c>
      <c r="S86" s="25">
        <f>G86-Q86</f>
        <v>22564.739999999998</v>
      </c>
      <c r="T86" s="26">
        <v>111</v>
      </c>
      <c r="U86" s="24"/>
    </row>
    <row r="87" spans="1:22" s="53" customFormat="1" ht="15" customHeight="1" x14ac:dyDescent="0.2">
      <c r="A87" s="55" t="s">
        <v>323</v>
      </c>
      <c r="B87" s="55" t="s">
        <v>664</v>
      </c>
      <c r="C87" s="55" t="s">
        <v>665</v>
      </c>
      <c r="D87" s="55" t="s">
        <v>324</v>
      </c>
      <c r="E87" s="55" t="s">
        <v>98</v>
      </c>
      <c r="F87" s="35" t="s">
        <v>9</v>
      </c>
      <c r="G87" s="72">
        <v>47300</v>
      </c>
      <c r="H87" s="37">
        <v>1472.94</v>
      </c>
      <c r="I87" s="25">
        <v>25</v>
      </c>
      <c r="J87" s="25">
        <f>+G87*2.87%</f>
        <v>1357.51</v>
      </c>
      <c r="K87" s="25">
        <f>+G87*7.1%</f>
        <v>3358.2999999999997</v>
      </c>
      <c r="L87" s="28">
        <v>490.03</v>
      </c>
      <c r="M87" s="25">
        <f>+G87*3.04%</f>
        <v>1437.92</v>
      </c>
      <c r="N87" s="25">
        <f>+G87*7.09%</f>
        <v>3353.57</v>
      </c>
      <c r="O87" s="27">
        <v>0</v>
      </c>
      <c r="P87" s="25">
        <f>SUM(J87:O87)</f>
        <v>9997.33</v>
      </c>
      <c r="Q87" s="25">
        <f>+H87+I87+J87+M87+O87</f>
        <v>4293.37</v>
      </c>
      <c r="R87" s="25">
        <f>+K87+L87+N87</f>
        <v>7201.9</v>
      </c>
      <c r="S87" s="25">
        <f>G87-Q87</f>
        <v>43006.63</v>
      </c>
      <c r="T87" s="26">
        <v>111</v>
      </c>
      <c r="U87" s="24"/>
    </row>
    <row r="88" spans="1:22" s="53" customFormat="1" ht="15" customHeight="1" x14ac:dyDescent="0.2">
      <c r="A88" s="55" t="s">
        <v>325</v>
      </c>
      <c r="B88" s="55" t="s">
        <v>622</v>
      </c>
      <c r="C88" s="55" t="s">
        <v>666</v>
      </c>
      <c r="D88" s="55" t="s">
        <v>16</v>
      </c>
      <c r="E88" s="55" t="s">
        <v>49</v>
      </c>
      <c r="F88" s="35" t="s">
        <v>9</v>
      </c>
      <c r="G88" s="72">
        <v>20037.599999999999</v>
      </c>
      <c r="H88" s="27">
        <v>0</v>
      </c>
      <c r="I88" s="25">
        <v>25</v>
      </c>
      <c r="J88" s="25">
        <f>+G88*2.87%</f>
        <v>575.07911999999999</v>
      </c>
      <c r="K88" s="25">
        <f>+G88*7.1%</f>
        <v>1422.6695999999997</v>
      </c>
      <c r="L88" s="28">
        <f>+G88*1.1%</f>
        <v>220.4136</v>
      </c>
      <c r="M88" s="25">
        <f>+G88*3.04%</f>
        <v>609.14303999999993</v>
      </c>
      <c r="N88" s="25">
        <f>+G88*7.09%</f>
        <v>1420.6658399999999</v>
      </c>
      <c r="O88" s="27">
        <v>0</v>
      </c>
      <c r="P88" s="25">
        <f>SUM(J88:O88)</f>
        <v>4247.971199999999</v>
      </c>
      <c r="Q88" s="25">
        <f>+H88+I88+J88+M88+O88</f>
        <v>1209.2221599999998</v>
      </c>
      <c r="R88" s="25">
        <f>+K88+L88+N88</f>
        <v>3063.7490399999997</v>
      </c>
      <c r="S88" s="25">
        <f>G88-Q88</f>
        <v>18828.377839999997</v>
      </c>
      <c r="T88" s="26">
        <v>111</v>
      </c>
      <c r="U88" s="24"/>
    </row>
    <row r="89" spans="1:22" s="53" customFormat="1" ht="15" customHeight="1" x14ac:dyDescent="0.2">
      <c r="A89" s="55" t="s">
        <v>326</v>
      </c>
      <c r="B89" s="55" t="s">
        <v>667</v>
      </c>
      <c r="C89" s="55" t="s">
        <v>668</v>
      </c>
      <c r="D89" s="55" t="s">
        <v>172</v>
      </c>
      <c r="E89" s="55" t="s">
        <v>27</v>
      </c>
      <c r="F89" s="35" t="s">
        <v>9</v>
      </c>
      <c r="G89" s="72">
        <v>29000</v>
      </c>
      <c r="H89" s="27">
        <v>0</v>
      </c>
      <c r="I89" s="25">
        <v>25</v>
      </c>
      <c r="J89" s="25">
        <f>+G89*2.87%</f>
        <v>832.3</v>
      </c>
      <c r="K89" s="25">
        <f>+G89*7.1%</f>
        <v>2059</v>
      </c>
      <c r="L89" s="28">
        <f>+G89*1.1%</f>
        <v>319.00000000000006</v>
      </c>
      <c r="M89" s="25">
        <f>+G89*3.04%</f>
        <v>881.6</v>
      </c>
      <c r="N89" s="25">
        <f>+G89*7.09%</f>
        <v>2056.1</v>
      </c>
      <c r="O89" s="27">
        <v>0</v>
      </c>
      <c r="P89" s="25">
        <f>SUM(J89:O89)</f>
        <v>6148</v>
      </c>
      <c r="Q89" s="25">
        <f>+H89+I89+J89+M89+O89</f>
        <v>1738.9</v>
      </c>
      <c r="R89" s="25">
        <f>+K89+L89+N89</f>
        <v>4434.1000000000004</v>
      </c>
      <c r="S89" s="25">
        <f>G89-Q89</f>
        <v>27261.1</v>
      </c>
      <c r="T89" s="26">
        <v>111</v>
      </c>
      <c r="U89" s="24"/>
    </row>
    <row r="90" spans="1:22" s="53" customFormat="1" ht="15" customHeight="1" x14ac:dyDescent="0.2">
      <c r="A90" s="55" t="s">
        <v>327</v>
      </c>
      <c r="B90" s="55" t="s">
        <v>669</v>
      </c>
      <c r="C90" s="55" t="s">
        <v>670</v>
      </c>
      <c r="D90" s="55" t="s">
        <v>33</v>
      </c>
      <c r="E90" s="55" t="s">
        <v>62</v>
      </c>
      <c r="F90" s="35" t="s">
        <v>9</v>
      </c>
      <c r="G90" s="72">
        <v>21821.25</v>
      </c>
      <c r="H90" s="27">
        <v>0</v>
      </c>
      <c r="I90" s="25">
        <v>25</v>
      </c>
      <c r="J90" s="25">
        <f>+G90*2.87%</f>
        <v>626.26987499999996</v>
      </c>
      <c r="K90" s="25">
        <f>+G90*7.1%</f>
        <v>1549.3087499999999</v>
      </c>
      <c r="L90" s="28">
        <f>+G90*1.1%</f>
        <v>240.03375000000003</v>
      </c>
      <c r="M90" s="25">
        <f>+G90*3.04%</f>
        <v>663.36599999999999</v>
      </c>
      <c r="N90" s="25">
        <f>+G90*7.09%</f>
        <v>1547.1266250000001</v>
      </c>
      <c r="O90" s="27">
        <v>0</v>
      </c>
      <c r="P90" s="25">
        <f>SUM(J90:O90)</f>
        <v>4626.1050000000005</v>
      </c>
      <c r="Q90" s="25">
        <f>+H90+I90+J90+M90+O90</f>
        <v>1314.6358749999999</v>
      </c>
      <c r="R90" s="25">
        <f>+K90+L90+N90</f>
        <v>3336.4691250000001</v>
      </c>
      <c r="S90" s="25">
        <f>G90-Q90</f>
        <v>20506.614125</v>
      </c>
      <c r="T90" s="26">
        <v>111</v>
      </c>
      <c r="U90" s="24"/>
    </row>
    <row r="91" spans="1:22" s="53" customFormat="1" ht="15" customHeight="1" x14ac:dyDescent="0.2">
      <c r="A91" s="55" t="s">
        <v>330</v>
      </c>
      <c r="B91" s="55" t="s">
        <v>671</v>
      </c>
      <c r="C91" s="55" t="s">
        <v>672</v>
      </c>
      <c r="D91" s="55" t="s">
        <v>125</v>
      </c>
      <c r="E91" s="55" t="s">
        <v>62</v>
      </c>
      <c r="F91" s="35" t="s">
        <v>9</v>
      </c>
      <c r="G91" s="72">
        <v>31097</v>
      </c>
      <c r="H91" s="27">
        <v>0</v>
      </c>
      <c r="I91" s="25">
        <v>25</v>
      </c>
      <c r="J91" s="25">
        <f>+G91*2.87%</f>
        <v>892.48389999999995</v>
      </c>
      <c r="K91" s="25">
        <f>+G91*7.1%</f>
        <v>2207.8869999999997</v>
      </c>
      <c r="L91" s="28">
        <f>+G91*1.1%</f>
        <v>342.06700000000001</v>
      </c>
      <c r="M91" s="25">
        <f>+G91*3.04%</f>
        <v>945.34879999999998</v>
      </c>
      <c r="N91" s="25">
        <f>+G91*7.09%</f>
        <v>2204.7773000000002</v>
      </c>
      <c r="O91" s="37">
        <v>1865.52</v>
      </c>
      <c r="P91" s="25">
        <f>SUM(J91:O91)</f>
        <v>8458.0840000000007</v>
      </c>
      <c r="Q91" s="25">
        <f>+H91+I91+J91+M91+O91</f>
        <v>3728.3526999999999</v>
      </c>
      <c r="R91" s="25">
        <f>+K91+L91+N91</f>
        <v>4754.7312999999995</v>
      </c>
      <c r="S91" s="25">
        <f>G91-Q91</f>
        <v>27368.647300000001</v>
      </c>
      <c r="T91" s="26">
        <v>111</v>
      </c>
      <c r="U91" s="24"/>
    </row>
    <row r="92" spans="1:22" s="53" customFormat="1" ht="15" customHeight="1" x14ac:dyDescent="0.2">
      <c r="A92" s="55" t="s">
        <v>331</v>
      </c>
      <c r="B92" s="55" t="s">
        <v>673</v>
      </c>
      <c r="C92" s="55" t="s">
        <v>674</v>
      </c>
      <c r="D92" s="55" t="s">
        <v>23</v>
      </c>
      <c r="E92" s="55" t="s">
        <v>13</v>
      </c>
      <c r="F92" s="35" t="s">
        <v>9</v>
      </c>
      <c r="G92" s="72">
        <v>28205.1</v>
      </c>
      <c r="H92" s="27">
        <v>0</v>
      </c>
      <c r="I92" s="25">
        <v>25</v>
      </c>
      <c r="J92" s="25">
        <f>+G92*2.87%</f>
        <v>809.48636999999997</v>
      </c>
      <c r="K92" s="25">
        <f>+G92*7.1%</f>
        <v>2002.5620999999996</v>
      </c>
      <c r="L92" s="28">
        <f>+G92*1.1%</f>
        <v>310.2561</v>
      </c>
      <c r="M92" s="25">
        <f>+G92*3.04%</f>
        <v>857.43503999999996</v>
      </c>
      <c r="N92" s="25">
        <f>+G92*7.09%</f>
        <v>1999.7415900000001</v>
      </c>
      <c r="O92" s="37">
        <v>932.76</v>
      </c>
      <c r="P92" s="25">
        <f>SUM(J92:O92)</f>
        <v>6912.2412000000004</v>
      </c>
      <c r="Q92" s="25">
        <f>+H92+I92+J92+M92+O92</f>
        <v>2624.6814100000001</v>
      </c>
      <c r="R92" s="25">
        <f>+K92+L92+N92</f>
        <v>4312.5597899999993</v>
      </c>
      <c r="S92" s="25">
        <f>G92-Q92</f>
        <v>25580.418589999997</v>
      </c>
      <c r="T92" s="26">
        <v>111</v>
      </c>
      <c r="U92" s="24"/>
    </row>
    <row r="93" spans="1:22" s="53" customFormat="1" ht="15" customHeight="1" x14ac:dyDescent="0.2">
      <c r="A93" s="55" t="s">
        <v>333</v>
      </c>
      <c r="B93" s="55" t="s">
        <v>675</v>
      </c>
      <c r="C93" s="55" t="s">
        <v>676</v>
      </c>
      <c r="D93" s="55" t="s">
        <v>23</v>
      </c>
      <c r="E93" s="55" t="s">
        <v>76</v>
      </c>
      <c r="F93" s="35" t="s">
        <v>9</v>
      </c>
      <c r="G93" s="72">
        <v>41745</v>
      </c>
      <c r="H93" s="37">
        <v>688.93</v>
      </c>
      <c r="I93" s="25">
        <v>25</v>
      </c>
      <c r="J93" s="25">
        <f>+G93*2.87%</f>
        <v>1198.0815</v>
      </c>
      <c r="K93" s="25">
        <f>+G93*7.1%</f>
        <v>2963.8949999999995</v>
      </c>
      <c r="L93" s="28">
        <v>459.2</v>
      </c>
      <c r="M93" s="25">
        <f>+G93*3.04%</f>
        <v>1269.048</v>
      </c>
      <c r="N93" s="25">
        <f>+G93*7.09%</f>
        <v>2959.7205000000004</v>
      </c>
      <c r="O93" s="27">
        <v>0</v>
      </c>
      <c r="P93" s="25">
        <f>SUM(J93:O93)</f>
        <v>8849.9449999999997</v>
      </c>
      <c r="Q93" s="25">
        <f>+H93+I93+J93+M93+O93</f>
        <v>3181.0595000000003</v>
      </c>
      <c r="R93" s="25">
        <f>+K93+L93+N93</f>
        <v>6382.8154999999997</v>
      </c>
      <c r="S93" s="25">
        <f>G93-Q93</f>
        <v>38563.940499999997</v>
      </c>
      <c r="T93" s="26">
        <v>111</v>
      </c>
      <c r="U93" s="24"/>
      <c r="V93" s="8"/>
    </row>
    <row r="94" spans="1:22" s="53" customFormat="1" ht="15" customHeight="1" x14ac:dyDescent="0.2">
      <c r="A94" s="55" t="s">
        <v>334</v>
      </c>
      <c r="B94" s="55" t="s">
        <v>677</v>
      </c>
      <c r="C94" s="55" t="s">
        <v>678</v>
      </c>
      <c r="D94" s="55" t="s">
        <v>53</v>
      </c>
      <c r="E94" s="55" t="s">
        <v>26</v>
      </c>
      <c r="F94" s="35" t="s">
        <v>9</v>
      </c>
      <c r="G94" s="72">
        <v>28749.599999999999</v>
      </c>
      <c r="H94" s="27">
        <v>0</v>
      </c>
      <c r="I94" s="25">
        <v>25</v>
      </c>
      <c r="J94" s="25">
        <f>+G94*2.87%</f>
        <v>825.11351999999999</v>
      </c>
      <c r="K94" s="25">
        <f>+G94*7.1%</f>
        <v>2041.2215999999996</v>
      </c>
      <c r="L94" s="28">
        <f>+G94*1.1%</f>
        <v>316.24560000000002</v>
      </c>
      <c r="M94" s="25">
        <f>+G94*3.04%</f>
        <v>873.98784000000001</v>
      </c>
      <c r="N94" s="25">
        <f>+G94*7.09%</f>
        <v>2038.34664</v>
      </c>
      <c r="O94" s="27">
        <v>0</v>
      </c>
      <c r="P94" s="25">
        <f>SUM(J94:O94)</f>
        <v>6094.9151999999995</v>
      </c>
      <c r="Q94" s="25">
        <f>+H94+I94+J94+M94+O94</f>
        <v>1724.1013600000001</v>
      </c>
      <c r="R94" s="25">
        <f>+K94+L94+N94</f>
        <v>4395.8138399999998</v>
      </c>
      <c r="S94" s="25">
        <f>G94-Q94</f>
        <v>27025.498639999998</v>
      </c>
      <c r="T94" s="26">
        <v>111</v>
      </c>
      <c r="U94" s="24"/>
    </row>
    <row r="95" spans="1:22" s="53" customFormat="1" ht="15" customHeight="1" x14ac:dyDescent="0.2">
      <c r="A95" s="55" t="s">
        <v>335</v>
      </c>
      <c r="B95" s="55" t="s">
        <v>679</v>
      </c>
      <c r="C95" s="55" t="s">
        <v>680</v>
      </c>
      <c r="D95" s="55" t="s">
        <v>23</v>
      </c>
      <c r="E95" s="55" t="s">
        <v>8</v>
      </c>
      <c r="F95" s="35" t="s">
        <v>9</v>
      </c>
      <c r="G95" s="72">
        <v>28749.599999999999</v>
      </c>
      <c r="H95" s="27">
        <v>0</v>
      </c>
      <c r="I95" s="25">
        <v>25</v>
      </c>
      <c r="J95" s="25">
        <f>+G95*2.87%</f>
        <v>825.11351999999999</v>
      </c>
      <c r="K95" s="25">
        <f>+G95*7.1%</f>
        <v>2041.2215999999996</v>
      </c>
      <c r="L95" s="28">
        <f>+G95*1.1%</f>
        <v>316.24560000000002</v>
      </c>
      <c r="M95" s="25">
        <f>+G95*3.04%</f>
        <v>873.98784000000001</v>
      </c>
      <c r="N95" s="25">
        <f>+G95*7.09%</f>
        <v>2038.34664</v>
      </c>
      <c r="O95" s="27">
        <v>0</v>
      </c>
      <c r="P95" s="25">
        <f>SUM(J95:O95)</f>
        <v>6094.9151999999995</v>
      </c>
      <c r="Q95" s="25">
        <f>+H95+I95+J95+M95+O95</f>
        <v>1724.1013600000001</v>
      </c>
      <c r="R95" s="25">
        <f>+K95+L95+N95</f>
        <v>4395.8138399999998</v>
      </c>
      <c r="S95" s="25">
        <f>G95-Q95</f>
        <v>27025.498639999998</v>
      </c>
      <c r="T95" s="26">
        <v>111</v>
      </c>
      <c r="U95" s="10"/>
      <c r="V95" s="10"/>
    </row>
    <row r="96" spans="1:22" s="53" customFormat="1" ht="15" customHeight="1" x14ac:dyDescent="0.2">
      <c r="A96" s="55" t="s">
        <v>336</v>
      </c>
      <c r="B96" s="55" t="s">
        <v>681</v>
      </c>
      <c r="C96" s="55" t="s">
        <v>682</v>
      </c>
      <c r="D96" s="55" t="s">
        <v>23</v>
      </c>
      <c r="E96" s="55" t="s">
        <v>337</v>
      </c>
      <c r="F96" s="35" t="s">
        <v>9</v>
      </c>
      <c r="G96" s="72">
        <v>63888</v>
      </c>
      <c r="H96" s="37">
        <v>4218.29</v>
      </c>
      <c r="I96" s="25">
        <v>25</v>
      </c>
      <c r="J96" s="25">
        <f>+G96*2.87%</f>
        <v>1833.5855999999999</v>
      </c>
      <c r="K96" s="25">
        <f>+G96*7.1%</f>
        <v>4536.0479999999998</v>
      </c>
      <c r="L96" s="28">
        <v>490.03</v>
      </c>
      <c r="M96" s="25">
        <f>+G96*3.04%</f>
        <v>1942.1951999999999</v>
      </c>
      <c r="N96" s="25">
        <f>+G96*7.09%</f>
        <v>4529.6592000000001</v>
      </c>
      <c r="O96" s="27">
        <v>0</v>
      </c>
      <c r="P96" s="25">
        <f>SUM(J96:O96)</f>
        <v>13331.517999999998</v>
      </c>
      <c r="Q96" s="25">
        <f>+H96+I96+J96+M96+O96</f>
        <v>8019.0707999999995</v>
      </c>
      <c r="R96" s="25">
        <f>+K96+L96+N96</f>
        <v>9555.7371999999996</v>
      </c>
      <c r="S96" s="25">
        <f>G96-Q96</f>
        <v>55868.929199999999</v>
      </c>
      <c r="T96" s="26">
        <v>111</v>
      </c>
      <c r="U96" s="24"/>
    </row>
    <row r="97" spans="1:27" s="53" customFormat="1" ht="15" customHeight="1" x14ac:dyDescent="0.2">
      <c r="A97" s="55" t="s">
        <v>339</v>
      </c>
      <c r="B97" s="55" t="s">
        <v>683</v>
      </c>
      <c r="C97" s="55" t="s">
        <v>684</v>
      </c>
      <c r="D97" s="55" t="s">
        <v>53</v>
      </c>
      <c r="E97" s="55" t="s">
        <v>26</v>
      </c>
      <c r="F97" s="35" t="s">
        <v>9</v>
      </c>
      <c r="G97" s="72">
        <v>32670</v>
      </c>
      <c r="H97" s="27">
        <v>0</v>
      </c>
      <c r="I97" s="25">
        <v>25</v>
      </c>
      <c r="J97" s="25">
        <f>+G97*2.87%</f>
        <v>937.62900000000002</v>
      </c>
      <c r="K97" s="25">
        <f>+G97*7.1%</f>
        <v>2319.5699999999997</v>
      </c>
      <c r="L97" s="28">
        <f>+G97*1.1%</f>
        <v>359.37000000000006</v>
      </c>
      <c r="M97" s="25">
        <f>+G97*3.04%</f>
        <v>993.16800000000001</v>
      </c>
      <c r="N97" s="25">
        <f>+G97*7.09%</f>
        <v>2316.3030000000003</v>
      </c>
      <c r="O97" s="27">
        <v>0</v>
      </c>
      <c r="P97" s="25">
        <f>SUM(J97:O97)</f>
        <v>6926.0399999999991</v>
      </c>
      <c r="Q97" s="25">
        <f>+H97+I97+J97+M97+O97</f>
        <v>1955.797</v>
      </c>
      <c r="R97" s="25">
        <f>+K97+L97+N97</f>
        <v>4995.2430000000004</v>
      </c>
      <c r="S97" s="25">
        <f>G97-Q97</f>
        <v>30714.203000000001</v>
      </c>
      <c r="T97" s="26">
        <v>111</v>
      </c>
      <c r="U97" s="24"/>
      <c r="V97" s="8"/>
    </row>
    <row r="98" spans="1:27" s="53" customFormat="1" ht="15" customHeight="1" x14ac:dyDescent="0.2">
      <c r="A98" s="55" t="s">
        <v>340</v>
      </c>
      <c r="B98" s="55" t="s">
        <v>685</v>
      </c>
      <c r="C98" s="55" t="s">
        <v>686</v>
      </c>
      <c r="D98" s="55" t="s">
        <v>125</v>
      </c>
      <c r="E98" s="55" t="s">
        <v>99</v>
      </c>
      <c r="F98" s="35" t="s">
        <v>9</v>
      </c>
      <c r="G98" s="72">
        <v>59290</v>
      </c>
      <c r="H98" s="37">
        <v>3353.04</v>
      </c>
      <c r="I98" s="25">
        <v>25</v>
      </c>
      <c r="J98" s="25">
        <f>+G98*2.87%</f>
        <v>1701.623</v>
      </c>
      <c r="K98" s="25">
        <f>+G98*7.1%</f>
        <v>4209.5899999999992</v>
      </c>
      <c r="L98" s="28">
        <v>490.03</v>
      </c>
      <c r="M98" s="25">
        <f>+G98*3.04%</f>
        <v>1802.4159999999999</v>
      </c>
      <c r="N98" s="25">
        <f>+G98*7.09%</f>
        <v>4203.6610000000001</v>
      </c>
      <c r="O98" s="27">
        <v>0</v>
      </c>
      <c r="P98" s="25">
        <f>SUM(J98:O98)</f>
        <v>12407.32</v>
      </c>
      <c r="Q98" s="25">
        <f>+H98+I98+J98+M98+O98</f>
        <v>6882.0790000000006</v>
      </c>
      <c r="R98" s="25">
        <f>+K98+L98+N98</f>
        <v>8903.280999999999</v>
      </c>
      <c r="S98" s="25">
        <f>G98-Q98</f>
        <v>52407.921000000002</v>
      </c>
      <c r="T98" s="26">
        <v>111</v>
      </c>
      <c r="U98" s="24"/>
    </row>
    <row r="99" spans="1:27" s="53" customFormat="1" ht="15" customHeight="1" x14ac:dyDescent="0.2">
      <c r="A99" s="55" t="s">
        <v>342</v>
      </c>
      <c r="B99" s="55" t="s">
        <v>687</v>
      </c>
      <c r="C99" s="55" t="s">
        <v>688</v>
      </c>
      <c r="D99" s="55" t="s">
        <v>344</v>
      </c>
      <c r="E99" s="55" t="s">
        <v>343</v>
      </c>
      <c r="F99" s="35" t="s">
        <v>9</v>
      </c>
      <c r="G99" s="72">
        <v>46000</v>
      </c>
      <c r="H99" s="37">
        <v>1289.46</v>
      </c>
      <c r="I99" s="25">
        <v>25</v>
      </c>
      <c r="J99" s="25">
        <f>+G99*2.87%</f>
        <v>1320.2</v>
      </c>
      <c r="K99" s="25">
        <f>+G99*7.1%</f>
        <v>3265.9999999999995</v>
      </c>
      <c r="L99" s="28">
        <v>490.03</v>
      </c>
      <c r="M99" s="25">
        <f>+G99*3.04%</f>
        <v>1398.4</v>
      </c>
      <c r="N99" s="25">
        <f>+G99*7.09%</f>
        <v>3261.4</v>
      </c>
      <c r="O99" s="27">
        <v>0</v>
      </c>
      <c r="P99" s="25">
        <f>SUM(J99:O99)</f>
        <v>9736.0299999999988</v>
      </c>
      <c r="Q99" s="25">
        <f>+H99+I99+J99+M99+O99</f>
        <v>4033.06</v>
      </c>
      <c r="R99" s="25">
        <f>+K99+L99+N99</f>
        <v>7017.43</v>
      </c>
      <c r="S99" s="25">
        <f>G99-Q99</f>
        <v>41966.94</v>
      </c>
      <c r="T99" s="26">
        <v>111</v>
      </c>
      <c r="U99" s="24"/>
    </row>
    <row r="100" spans="1:27" s="53" customFormat="1" ht="15" customHeight="1" x14ac:dyDescent="0.2">
      <c r="A100" s="55" t="s">
        <v>345</v>
      </c>
      <c r="B100" s="55" t="s">
        <v>689</v>
      </c>
      <c r="C100" s="55" t="s">
        <v>690</v>
      </c>
      <c r="D100" s="55" t="s">
        <v>125</v>
      </c>
      <c r="E100" s="55" t="s">
        <v>25</v>
      </c>
      <c r="F100" s="35" t="s">
        <v>9</v>
      </c>
      <c r="G100" s="72">
        <v>22580.25</v>
      </c>
      <c r="H100" s="27">
        <v>0</v>
      </c>
      <c r="I100" s="25">
        <v>25</v>
      </c>
      <c r="J100" s="25">
        <f>+G100*2.87%</f>
        <v>648.05317500000001</v>
      </c>
      <c r="K100" s="25">
        <f>+G100*7.1%</f>
        <v>1603.1977499999998</v>
      </c>
      <c r="L100" s="28">
        <f>+G100*1.1%</f>
        <v>248.38275000000002</v>
      </c>
      <c r="M100" s="25">
        <f>+G100*3.04%</f>
        <v>686.43960000000004</v>
      </c>
      <c r="N100" s="25">
        <f>+G100*7.09%</f>
        <v>1600.9397250000002</v>
      </c>
      <c r="O100" s="37">
        <v>932.76</v>
      </c>
      <c r="P100" s="25">
        <f>SUM(J100:O100)</f>
        <v>5719.773000000001</v>
      </c>
      <c r="Q100" s="25">
        <f>+H100+I100+J100+M100+O100</f>
        <v>2292.2527749999999</v>
      </c>
      <c r="R100" s="25">
        <f>+K100+L100+N100</f>
        <v>3452.5202250000002</v>
      </c>
      <c r="S100" s="25">
        <f>G100-Q100</f>
        <v>20287.997224999999</v>
      </c>
      <c r="T100" s="26">
        <v>111</v>
      </c>
      <c r="U100" s="24"/>
    </row>
    <row r="101" spans="1:27" s="53" customFormat="1" ht="15" customHeight="1" x14ac:dyDescent="0.2">
      <c r="A101" s="55" t="s">
        <v>347</v>
      </c>
      <c r="B101" s="55" t="s">
        <v>691</v>
      </c>
      <c r="C101" s="55" t="s">
        <v>692</v>
      </c>
      <c r="D101" s="55" t="s">
        <v>348</v>
      </c>
      <c r="E101" s="55" t="s">
        <v>74</v>
      </c>
      <c r="F101" s="35" t="s">
        <v>9</v>
      </c>
      <c r="G101" s="72">
        <v>58443</v>
      </c>
      <c r="H101" s="37">
        <v>3193.65</v>
      </c>
      <c r="I101" s="25">
        <v>25</v>
      </c>
      <c r="J101" s="25">
        <f>+G101*2.87%</f>
        <v>1677.3141000000001</v>
      </c>
      <c r="K101" s="25">
        <f>+G101*7.1%</f>
        <v>4149.4529999999995</v>
      </c>
      <c r="L101" s="28">
        <v>490.03</v>
      </c>
      <c r="M101" s="25">
        <f>+G101*3.04%</f>
        <v>1776.6672000000001</v>
      </c>
      <c r="N101" s="25">
        <f>+G101*7.09%</f>
        <v>4143.6087000000007</v>
      </c>
      <c r="O101" s="27">
        <v>0</v>
      </c>
      <c r="P101" s="25">
        <f>SUM(J101:O101)</f>
        <v>12237.073</v>
      </c>
      <c r="Q101" s="25">
        <f>+H101+I101+J101+M101+O101</f>
        <v>6672.6313</v>
      </c>
      <c r="R101" s="25">
        <f>+K101+L101+N101</f>
        <v>8783.0917000000009</v>
      </c>
      <c r="S101" s="25">
        <f>G101-Q101</f>
        <v>51770.368699999999</v>
      </c>
      <c r="T101" s="26">
        <v>111</v>
      </c>
      <c r="U101" s="24"/>
    </row>
    <row r="102" spans="1:27" s="53" customFormat="1" ht="15" customHeight="1" x14ac:dyDescent="0.2">
      <c r="A102" s="55" t="s">
        <v>350</v>
      </c>
      <c r="B102" s="55" t="s">
        <v>693</v>
      </c>
      <c r="C102" s="55" t="s">
        <v>694</v>
      </c>
      <c r="D102" s="55" t="s">
        <v>33</v>
      </c>
      <c r="E102" s="55" t="s">
        <v>61</v>
      </c>
      <c r="F102" s="35" t="s">
        <v>9</v>
      </c>
      <c r="G102" s="72">
        <v>99000</v>
      </c>
      <c r="H102" s="37">
        <v>11870.21</v>
      </c>
      <c r="I102" s="25">
        <v>25</v>
      </c>
      <c r="J102" s="25">
        <f>+G102*2.87%</f>
        <v>2841.3</v>
      </c>
      <c r="K102" s="25">
        <f>+G102*7.1%</f>
        <v>7028.9999999999991</v>
      </c>
      <c r="L102" s="28">
        <v>490.03</v>
      </c>
      <c r="M102" s="25">
        <v>3009.6</v>
      </c>
      <c r="N102" s="25">
        <v>7019.1</v>
      </c>
      <c r="O102" s="27">
        <v>0</v>
      </c>
      <c r="P102" s="25">
        <f>SUM(J102:O102)</f>
        <v>20389.03</v>
      </c>
      <c r="Q102" s="25">
        <f>+H102+I102+J102+M102+O102</f>
        <v>17746.109999999997</v>
      </c>
      <c r="R102" s="25">
        <f>+K102+L102+N102</f>
        <v>14538.13</v>
      </c>
      <c r="S102" s="25">
        <f>G102-Q102</f>
        <v>81253.89</v>
      </c>
      <c r="T102" s="26">
        <v>111</v>
      </c>
      <c r="U102" s="29"/>
      <c r="V102" s="1"/>
      <c r="W102" s="1"/>
      <c r="X102" s="1"/>
      <c r="Y102" s="1"/>
      <c r="Z102" s="1"/>
      <c r="AA102" s="1"/>
    </row>
    <row r="103" spans="1:27" s="53" customFormat="1" ht="15" customHeight="1" x14ac:dyDescent="0.2">
      <c r="A103" s="55" t="s">
        <v>354</v>
      </c>
      <c r="B103" s="55" t="s">
        <v>695</v>
      </c>
      <c r="C103" s="55" t="s">
        <v>696</v>
      </c>
      <c r="D103" s="55" t="s">
        <v>166</v>
      </c>
      <c r="E103" s="55" t="s">
        <v>57</v>
      </c>
      <c r="F103" s="35" t="s">
        <v>9</v>
      </c>
      <c r="G103" s="72">
        <v>29221.5</v>
      </c>
      <c r="H103" s="27">
        <v>0</v>
      </c>
      <c r="I103" s="25">
        <v>25</v>
      </c>
      <c r="J103" s="25">
        <f>+G103*2.87%</f>
        <v>838.65705000000003</v>
      </c>
      <c r="K103" s="25">
        <f>+G103*7.1%</f>
        <v>2074.7264999999998</v>
      </c>
      <c r="L103" s="28">
        <f>+G103*1.1%</f>
        <v>321.43650000000002</v>
      </c>
      <c r="M103" s="25">
        <f>+G103*3.04%</f>
        <v>888.33360000000005</v>
      </c>
      <c r="N103" s="25">
        <f>+G103*7.09%</f>
        <v>2071.8043500000003</v>
      </c>
      <c r="O103" s="37">
        <v>932.76</v>
      </c>
      <c r="P103" s="25">
        <f>SUM(J103:O103)</f>
        <v>7127.7179999999998</v>
      </c>
      <c r="Q103" s="25">
        <f>+H103+I103+J103+M103+O103</f>
        <v>2684.75065</v>
      </c>
      <c r="R103" s="25">
        <f>+K103+L103+N103</f>
        <v>4467.9673499999999</v>
      </c>
      <c r="S103" s="25">
        <f>G103-Q103</f>
        <v>26536.749349999998</v>
      </c>
      <c r="T103" s="26">
        <v>111</v>
      </c>
      <c r="U103" s="24"/>
    </row>
    <row r="104" spans="1:27" s="53" customFormat="1" ht="15" customHeight="1" x14ac:dyDescent="0.2">
      <c r="A104" s="55" t="s">
        <v>355</v>
      </c>
      <c r="B104" s="55" t="s">
        <v>697</v>
      </c>
      <c r="C104" s="55" t="s">
        <v>698</v>
      </c>
      <c r="D104" s="55" t="s">
        <v>125</v>
      </c>
      <c r="E104" s="55" t="s">
        <v>71</v>
      </c>
      <c r="F104" s="35" t="s">
        <v>9</v>
      </c>
      <c r="G104" s="72">
        <v>15180</v>
      </c>
      <c r="H104" s="27">
        <v>0</v>
      </c>
      <c r="I104" s="25">
        <v>25</v>
      </c>
      <c r="J104" s="25">
        <f>+G104*2.87%</f>
        <v>435.666</v>
      </c>
      <c r="K104" s="25">
        <f>+G104*7.1%</f>
        <v>1077.78</v>
      </c>
      <c r="L104" s="28">
        <f>+G104*1.1%</f>
        <v>166.98000000000002</v>
      </c>
      <c r="M104" s="25">
        <f>+G104*3.04%</f>
        <v>461.47199999999998</v>
      </c>
      <c r="N104" s="25">
        <f>+G104*7.09%</f>
        <v>1076.2620000000002</v>
      </c>
      <c r="O104" s="27">
        <v>0</v>
      </c>
      <c r="P104" s="25">
        <f>SUM(J104:O104)</f>
        <v>3218.1600000000003</v>
      </c>
      <c r="Q104" s="25">
        <f>+H104+I104+J104+M104+O104</f>
        <v>922.13799999999992</v>
      </c>
      <c r="R104" s="25">
        <f>+K104+L104+N104</f>
        <v>2321.0219999999999</v>
      </c>
      <c r="S104" s="25">
        <f>G104-Q104</f>
        <v>14257.862000000001</v>
      </c>
      <c r="T104" s="26">
        <v>111</v>
      </c>
      <c r="U104" s="24"/>
      <c r="V104" s="8"/>
    </row>
    <row r="105" spans="1:27" s="53" customFormat="1" ht="15" customHeight="1" x14ac:dyDescent="0.2">
      <c r="A105" s="55" t="s">
        <v>359</v>
      </c>
      <c r="B105" s="55" t="s">
        <v>699</v>
      </c>
      <c r="C105" s="55" t="s">
        <v>700</v>
      </c>
      <c r="D105" s="55" t="s">
        <v>125</v>
      </c>
      <c r="E105" s="55" t="s">
        <v>71</v>
      </c>
      <c r="F105" s="35" t="s">
        <v>9</v>
      </c>
      <c r="G105" s="72">
        <v>15939</v>
      </c>
      <c r="H105" s="27">
        <v>0</v>
      </c>
      <c r="I105" s="25">
        <v>25</v>
      </c>
      <c r="J105" s="25">
        <f>+G105*2.87%</f>
        <v>457.44929999999999</v>
      </c>
      <c r="K105" s="25">
        <f>+G105*7.1%</f>
        <v>1131.6689999999999</v>
      </c>
      <c r="L105" s="28">
        <f>+G105*1.1%</f>
        <v>175.32900000000001</v>
      </c>
      <c r="M105" s="25">
        <f>+G105*3.04%</f>
        <v>484.54559999999998</v>
      </c>
      <c r="N105" s="25">
        <f>+G105*7.09%</f>
        <v>1130.0751</v>
      </c>
      <c r="O105" s="27">
        <v>0</v>
      </c>
      <c r="P105" s="25">
        <f>SUM(J105:O105)</f>
        <v>3379.0679999999998</v>
      </c>
      <c r="Q105" s="25">
        <f>+H105+I105+J105+M105+O105</f>
        <v>966.99489999999992</v>
      </c>
      <c r="R105" s="25">
        <f>+K105+L105+N105</f>
        <v>2437.0730999999996</v>
      </c>
      <c r="S105" s="25">
        <f>G105-Q105</f>
        <v>14972.0051</v>
      </c>
      <c r="T105" s="26">
        <v>111</v>
      </c>
      <c r="U105" s="24"/>
    </row>
    <row r="106" spans="1:27" s="53" customFormat="1" ht="15" customHeight="1" x14ac:dyDescent="0.2">
      <c r="A106" s="55" t="s">
        <v>361</v>
      </c>
      <c r="B106" s="55" t="s">
        <v>701</v>
      </c>
      <c r="C106" s="55" t="s">
        <v>702</v>
      </c>
      <c r="D106" s="55" t="s">
        <v>16</v>
      </c>
      <c r="E106" s="55" t="s">
        <v>17</v>
      </c>
      <c r="F106" s="35" t="s">
        <v>9</v>
      </c>
      <c r="G106" s="72">
        <v>13282.5</v>
      </c>
      <c r="H106" s="27">
        <v>0</v>
      </c>
      <c r="I106" s="25">
        <v>25</v>
      </c>
      <c r="J106" s="25">
        <f>+G106*2.87%</f>
        <v>381.20774999999998</v>
      </c>
      <c r="K106" s="25">
        <f>+G106*7.1%</f>
        <v>943.05749999999989</v>
      </c>
      <c r="L106" s="28">
        <f>+G106*1.1%</f>
        <v>146.10750000000002</v>
      </c>
      <c r="M106" s="25">
        <f>+G106*3.04%</f>
        <v>403.78800000000001</v>
      </c>
      <c r="N106" s="25">
        <f>+G106*7.09%</f>
        <v>941.72925000000009</v>
      </c>
      <c r="O106" s="27">
        <v>0</v>
      </c>
      <c r="P106" s="25">
        <f>SUM(J106:O106)</f>
        <v>2815.8900000000003</v>
      </c>
      <c r="Q106" s="25">
        <f>+H106+I106+J106+M106+O106</f>
        <v>809.99575000000004</v>
      </c>
      <c r="R106" s="25">
        <f>+K106+L106+N106</f>
        <v>2030.8942500000001</v>
      </c>
      <c r="S106" s="25">
        <f>G106-Q106</f>
        <v>12472.50425</v>
      </c>
      <c r="T106" s="26">
        <v>111</v>
      </c>
      <c r="U106" s="24"/>
    </row>
    <row r="107" spans="1:27" s="53" customFormat="1" ht="15" customHeight="1" x14ac:dyDescent="0.2">
      <c r="A107" s="55" t="s">
        <v>362</v>
      </c>
      <c r="B107" s="55" t="s">
        <v>703</v>
      </c>
      <c r="C107" s="55" t="s">
        <v>704</v>
      </c>
      <c r="D107" s="55" t="s">
        <v>81</v>
      </c>
      <c r="E107" s="55" t="s">
        <v>82</v>
      </c>
      <c r="F107" s="35" t="s">
        <v>9</v>
      </c>
      <c r="G107" s="72">
        <v>44467.5</v>
      </c>
      <c r="H107" s="37">
        <v>1073.17</v>
      </c>
      <c r="I107" s="25">
        <v>25</v>
      </c>
      <c r="J107" s="25">
        <f>+G107*2.87%</f>
        <v>1276.2172499999999</v>
      </c>
      <c r="K107" s="25">
        <f>+G107*7.1%</f>
        <v>3157.1924999999997</v>
      </c>
      <c r="L107" s="28">
        <v>489.14</v>
      </c>
      <c r="M107" s="25">
        <f>+G107*3.04%</f>
        <v>1351.8119999999999</v>
      </c>
      <c r="N107" s="25">
        <f>+G107*7.09%</f>
        <v>3152.74575</v>
      </c>
      <c r="O107" s="27">
        <v>0</v>
      </c>
      <c r="P107" s="25">
        <f>SUM(J107:O107)</f>
        <v>9427.1075000000001</v>
      </c>
      <c r="Q107" s="25">
        <f>+H107+I107+J107+M107+O107</f>
        <v>3726.1992499999997</v>
      </c>
      <c r="R107" s="25">
        <f>+K107+L107+N107</f>
        <v>6799.0782499999996</v>
      </c>
      <c r="S107" s="25">
        <f>G107-Q107</f>
        <v>40741.300750000002</v>
      </c>
      <c r="T107" s="26">
        <v>111</v>
      </c>
      <c r="U107" s="24"/>
      <c r="V107" s="8"/>
    </row>
    <row r="108" spans="1:27" s="53" customFormat="1" ht="15" customHeight="1" x14ac:dyDescent="0.2">
      <c r="A108" s="55" t="s">
        <v>365</v>
      </c>
      <c r="B108" s="55" t="s">
        <v>705</v>
      </c>
      <c r="C108" s="55" t="s">
        <v>706</v>
      </c>
      <c r="D108" s="55" t="s">
        <v>125</v>
      </c>
      <c r="E108" s="55" t="s">
        <v>8</v>
      </c>
      <c r="F108" s="35" t="s">
        <v>9</v>
      </c>
      <c r="G108" s="72">
        <v>18000</v>
      </c>
      <c r="H108" s="27">
        <v>0</v>
      </c>
      <c r="I108" s="25">
        <v>25</v>
      </c>
      <c r="J108" s="25">
        <f>+G108*2.87%</f>
        <v>516.6</v>
      </c>
      <c r="K108" s="25">
        <f>+G108*7.1%</f>
        <v>1277.9999999999998</v>
      </c>
      <c r="L108" s="28">
        <f>+G108*1.1%</f>
        <v>198.00000000000003</v>
      </c>
      <c r="M108" s="25">
        <f>+G108*3.04%</f>
        <v>547.20000000000005</v>
      </c>
      <c r="N108" s="25">
        <f>+G108*7.09%</f>
        <v>1276.2</v>
      </c>
      <c r="O108" s="27">
        <v>0</v>
      </c>
      <c r="P108" s="25">
        <f>SUM(J108:O108)</f>
        <v>3816</v>
      </c>
      <c r="Q108" s="25">
        <f>+H108+I108+J108+M108+O108</f>
        <v>1088.8000000000002</v>
      </c>
      <c r="R108" s="25">
        <f>+K108+L108+N108</f>
        <v>2752.2</v>
      </c>
      <c r="S108" s="25">
        <f>G108-Q108</f>
        <v>16911.2</v>
      </c>
      <c r="T108" s="26">
        <v>111</v>
      </c>
      <c r="U108" s="24"/>
    </row>
    <row r="109" spans="1:27" s="53" customFormat="1" ht="15" customHeight="1" x14ac:dyDescent="0.2">
      <c r="A109" s="55" t="s">
        <v>367</v>
      </c>
      <c r="B109" s="55" t="s">
        <v>707</v>
      </c>
      <c r="C109" s="55" t="s">
        <v>708</v>
      </c>
      <c r="D109" s="55" t="s">
        <v>22</v>
      </c>
      <c r="E109" s="55" t="s">
        <v>17</v>
      </c>
      <c r="F109" s="35" t="s">
        <v>9</v>
      </c>
      <c r="G109" s="72">
        <v>13942.83</v>
      </c>
      <c r="H109" s="27">
        <v>0</v>
      </c>
      <c r="I109" s="25">
        <v>25</v>
      </c>
      <c r="J109" s="25">
        <f>+G109*2.87%</f>
        <v>400.159221</v>
      </c>
      <c r="K109" s="25">
        <f>+G109*7.1%</f>
        <v>989.94092999999987</v>
      </c>
      <c r="L109" s="28">
        <f>+G109*1.1%</f>
        <v>153.37113000000002</v>
      </c>
      <c r="M109" s="25">
        <f>+G109*3.04%</f>
        <v>423.862032</v>
      </c>
      <c r="N109" s="25">
        <f>+G109*7.09%</f>
        <v>988.54664700000001</v>
      </c>
      <c r="O109" s="27">
        <v>0</v>
      </c>
      <c r="P109" s="25">
        <f>SUM(J109:O109)</f>
        <v>2955.8799599999998</v>
      </c>
      <c r="Q109" s="25">
        <f>+H109+I109+J109+M109+O109</f>
        <v>849.021253</v>
      </c>
      <c r="R109" s="25">
        <f>+K109+L109+N109</f>
        <v>2131.8587069999999</v>
      </c>
      <c r="S109" s="25">
        <f>G109-Q109</f>
        <v>13093.808746999999</v>
      </c>
      <c r="T109" s="26">
        <v>111</v>
      </c>
      <c r="U109" s="24"/>
    </row>
    <row r="110" spans="1:27" s="53" customFormat="1" ht="15" customHeight="1" x14ac:dyDescent="0.2">
      <c r="A110" s="55" t="s">
        <v>368</v>
      </c>
      <c r="B110" s="55" t="s">
        <v>709</v>
      </c>
      <c r="C110" s="55" t="s">
        <v>710</v>
      </c>
      <c r="D110" s="55" t="s">
        <v>42</v>
      </c>
      <c r="E110" s="55" t="s">
        <v>73</v>
      </c>
      <c r="F110" s="35" t="s">
        <v>9</v>
      </c>
      <c r="G110" s="72">
        <v>30000</v>
      </c>
      <c r="H110" s="27">
        <v>0</v>
      </c>
      <c r="I110" s="25">
        <v>25</v>
      </c>
      <c r="J110" s="25">
        <f>+G110*2.87%</f>
        <v>861</v>
      </c>
      <c r="K110" s="25">
        <f>+G110*7.1%</f>
        <v>2130</v>
      </c>
      <c r="L110" s="28">
        <f>+G110*1.1%</f>
        <v>330.00000000000006</v>
      </c>
      <c r="M110" s="25">
        <f>+G110*3.04%</f>
        <v>912</v>
      </c>
      <c r="N110" s="25">
        <f>+G110*7.09%</f>
        <v>2127</v>
      </c>
      <c r="O110" s="27">
        <v>0</v>
      </c>
      <c r="P110" s="25">
        <f>SUM(J110:O110)</f>
        <v>6360</v>
      </c>
      <c r="Q110" s="25">
        <f>+H110+I110+J110+M110+O110</f>
        <v>1798</v>
      </c>
      <c r="R110" s="25">
        <f>+K110+L110+N110</f>
        <v>4587</v>
      </c>
      <c r="S110" s="25">
        <f>G110-Q110</f>
        <v>28202</v>
      </c>
      <c r="T110" s="26">
        <v>111</v>
      </c>
      <c r="U110" s="24"/>
    </row>
    <row r="111" spans="1:27" s="53" customFormat="1" ht="15" customHeight="1" x14ac:dyDescent="0.2">
      <c r="A111" s="55" t="s">
        <v>369</v>
      </c>
      <c r="B111" s="55" t="s">
        <v>711</v>
      </c>
      <c r="C111" s="55" t="s">
        <v>712</v>
      </c>
      <c r="D111" s="55" t="s">
        <v>23</v>
      </c>
      <c r="E111" s="55" t="s">
        <v>39</v>
      </c>
      <c r="F111" s="35" t="s">
        <v>9</v>
      </c>
      <c r="G111" s="72">
        <v>38115</v>
      </c>
      <c r="H111" s="37">
        <v>36.700000000000003</v>
      </c>
      <c r="I111" s="25">
        <v>25</v>
      </c>
      <c r="J111" s="25">
        <f>+G111*2.87%</f>
        <v>1093.9005</v>
      </c>
      <c r="K111" s="25">
        <f>+G111*7.1%</f>
        <v>2706.165</v>
      </c>
      <c r="L111" s="28">
        <f>+G111*1.1%</f>
        <v>419.26500000000004</v>
      </c>
      <c r="M111" s="25">
        <f>+G111*3.04%</f>
        <v>1158.6959999999999</v>
      </c>
      <c r="N111" s="25">
        <f>+G111*7.09%</f>
        <v>2702.3535000000002</v>
      </c>
      <c r="O111" s="37">
        <v>932.76</v>
      </c>
      <c r="P111" s="25">
        <f>SUM(J111:O111)</f>
        <v>9013.14</v>
      </c>
      <c r="Q111" s="25">
        <f>+H111+I111+J111+M111+O111</f>
        <v>3247.0564999999997</v>
      </c>
      <c r="R111" s="25">
        <f>+K111+L111+N111</f>
        <v>5827.7834999999995</v>
      </c>
      <c r="S111" s="25">
        <f>G111-Q111</f>
        <v>34867.943500000001</v>
      </c>
      <c r="T111" s="26">
        <v>111</v>
      </c>
      <c r="U111" s="24"/>
    </row>
    <row r="112" spans="1:27" s="53" customFormat="1" ht="15" customHeight="1" x14ac:dyDescent="0.2">
      <c r="A112" s="49" t="s">
        <v>370</v>
      </c>
      <c r="B112" s="49" t="s">
        <v>713</v>
      </c>
      <c r="C112" s="49" t="s">
        <v>714</v>
      </c>
      <c r="D112" s="49" t="s">
        <v>23</v>
      </c>
      <c r="E112" s="49" t="s">
        <v>26</v>
      </c>
      <c r="F112" s="35" t="s">
        <v>9</v>
      </c>
      <c r="G112" s="72">
        <v>25047</v>
      </c>
      <c r="H112" s="27">
        <v>0</v>
      </c>
      <c r="I112" s="25">
        <v>25</v>
      </c>
      <c r="J112" s="25">
        <f>+G112*2.87%</f>
        <v>718.84889999999996</v>
      </c>
      <c r="K112" s="25">
        <f>+G112*7.1%</f>
        <v>1778.3369999999998</v>
      </c>
      <c r="L112" s="28">
        <f>+G112*1.1%</f>
        <v>275.51700000000005</v>
      </c>
      <c r="M112" s="25">
        <f>+G112*3.04%</f>
        <v>761.42880000000002</v>
      </c>
      <c r="N112" s="25">
        <f>+G112*7.09%</f>
        <v>1775.8323</v>
      </c>
      <c r="O112" s="27">
        <v>0</v>
      </c>
      <c r="P112" s="25">
        <f>SUM(J112:O112)</f>
        <v>5309.9639999999999</v>
      </c>
      <c r="Q112" s="25">
        <f>+H112+I112+J112+M112+O112</f>
        <v>1505.2777000000001</v>
      </c>
      <c r="R112" s="25">
        <f>+K112+L112+N112</f>
        <v>3829.6862999999998</v>
      </c>
      <c r="S112" s="25">
        <f>G112-Q112</f>
        <v>23541.722300000001</v>
      </c>
      <c r="T112" s="26">
        <v>111</v>
      </c>
      <c r="U112" s="24"/>
    </row>
    <row r="113" spans="1:28" s="53" customFormat="1" ht="15" customHeight="1" x14ac:dyDescent="0.2">
      <c r="A113" s="55" t="s">
        <v>371</v>
      </c>
      <c r="B113" s="55" t="s">
        <v>715</v>
      </c>
      <c r="C113" s="55" t="s">
        <v>716</v>
      </c>
      <c r="D113" s="55" t="s">
        <v>23</v>
      </c>
      <c r="E113" s="55" t="s">
        <v>92</v>
      </c>
      <c r="F113" s="35" t="s">
        <v>9</v>
      </c>
      <c r="G113" s="72">
        <v>50186</v>
      </c>
      <c r="H113" s="37">
        <v>1880.25</v>
      </c>
      <c r="I113" s="25">
        <v>25</v>
      </c>
      <c r="J113" s="25">
        <f>+G113*2.87%</f>
        <v>1440.3381999999999</v>
      </c>
      <c r="K113" s="25">
        <f>+G113*7.1%</f>
        <v>3563.2059999999997</v>
      </c>
      <c r="L113" s="28">
        <v>490.03</v>
      </c>
      <c r="M113" s="25">
        <f>+G113*3.04%</f>
        <v>1525.6543999999999</v>
      </c>
      <c r="N113" s="25">
        <f>+G113*7.09%</f>
        <v>3558.1874000000003</v>
      </c>
      <c r="O113" s="27">
        <v>0</v>
      </c>
      <c r="P113" s="25">
        <f>SUM(J113:O113)</f>
        <v>10577.415999999999</v>
      </c>
      <c r="Q113" s="25">
        <f>+H113+I113+J113+M113+O113</f>
        <v>4871.2425999999996</v>
      </c>
      <c r="R113" s="25">
        <f>+K113+L113+N113</f>
        <v>7611.4233999999997</v>
      </c>
      <c r="S113" s="25">
        <f>G113-Q113</f>
        <v>45314.757400000002</v>
      </c>
      <c r="T113" s="26">
        <v>111</v>
      </c>
      <c r="U113" s="11"/>
      <c r="V113" s="11"/>
    </row>
    <row r="114" spans="1:28" s="53" customFormat="1" ht="15" customHeight="1" x14ac:dyDescent="0.2">
      <c r="A114" s="55" t="s">
        <v>372</v>
      </c>
      <c r="B114" s="55" t="s">
        <v>717</v>
      </c>
      <c r="C114" s="55" t="s">
        <v>718</v>
      </c>
      <c r="D114" s="55" t="s">
        <v>23</v>
      </c>
      <c r="E114" s="55" t="s">
        <v>26</v>
      </c>
      <c r="F114" s="35" t="s">
        <v>9</v>
      </c>
      <c r="G114" s="72">
        <v>25047</v>
      </c>
      <c r="H114" s="27">
        <v>0</v>
      </c>
      <c r="I114" s="25">
        <v>25</v>
      </c>
      <c r="J114" s="25">
        <f>+G114*2.87%</f>
        <v>718.84889999999996</v>
      </c>
      <c r="K114" s="25">
        <f>+G114*7.1%</f>
        <v>1778.3369999999998</v>
      </c>
      <c r="L114" s="28">
        <f>+G114*1.1%</f>
        <v>275.51700000000005</v>
      </c>
      <c r="M114" s="25">
        <f>+G114*3.04%</f>
        <v>761.42880000000002</v>
      </c>
      <c r="N114" s="25">
        <f>+G114*7.09%</f>
        <v>1775.8323</v>
      </c>
      <c r="O114" s="27">
        <v>0</v>
      </c>
      <c r="P114" s="25">
        <f>SUM(J114:O114)</f>
        <v>5309.9639999999999</v>
      </c>
      <c r="Q114" s="25">
        <f>+H114+I114+J114+M114+O114</f>
        <v>1505.2777000000001</v>
      </c>
      <c r="R114" s="25">
        <f>+K114+L114+N114</f>
        <v>3829.6862999999998</v>
      </c>
      <c r="S114" s="25">
        <f>G114-Q114</f>
        <v>23541.722300000001</v>
      </c>
      <c r="T114" s="26">
        <v>111</v>
      </c>
      <c r="U114" s="24"/>
    </row>
    <row r="115" spans="1:28" s="53" customFormat="1" ht="15" customHeight="1" x14ac:dyDescent="0.2">
      <c r="A115" s="55" t="s">
        <v>373</v>
      </c>
      <c r="B115" s="55" t="s">
        <v>719</v>
      </c>
      <c r="C115" s="55" t="s">
        <v>720</v>
      </c>
      <c r="D115" s="55" t="s">
        <v>22</v>
      </c>
      <c r="E115" s="55" t="s">
        <v>39</v>
      </c>
      <c r="F115" s="35" t="s">
        <v>9</v>
      </c>
      <c r="G115" s="72">
        <v>34711.599999999999</v>
      </c>
      <c r="H115" s="27">
        <v>0</v>
      </c>
      <c r="I115" s="25">
        <v>25</v>
      </c>
      <c r="J115" s="25">
        <f>+G115*2.87%</f>
        <v>996.22291999999993</v>
      </c>
      <c r="K115" s="25">
        <f>+G115*7.1%</f>
        <v>2464.5235999999995</v>
      </c>
      <c r="L115" s="28">
        <f>+G115*1.1%</f>
        <v>381.82760000000002</v>
      </c>
      <c r="M115" s="25">
        <f>+G115*3.04%</f>
        <v>1055.2326399999999</v>
      </c>
      <c r="N115" s="25">
        <f>+G115*7.09%</f>
        <v>2461.0524399999999</v>
      </c>
      <c r="O115" s="27">
        <v>0</v>
      </c>
      <c r="P115" s="25">
        <f>SUM(J115:O115)</f>
        <v>7358.859199999999</v>
      </c>
      <c r="Q115" s="25">
        <f>+H115+I115+J115+M115+O115</f>
        <v>2076.4555599999999</v>
      </c>
      <c r="R115" s="25">
        <f>+K115+L115+N115</f>
        <v>5307.4036399999995</v>
      </c>
      <c r="S115" s="25">
        <f>G115-Q115</f>
        <v>32635.14444</v>
      </c>
      <c r="T115" s="26">
        <v>111</v>
      </c>
      <c r="U115" s="24"/>
    </row>
    <row r="116" spans="1:28" s="53" customFormat="1" ht="15" customHeight="1" x14ac:dyDescent="0.2">
      <c r="A116" s="55" t="s">
        <v>375</v>
      </c>
      <c r="B116" s="55" t="s">
        <v>721</v>
      </c>
      <c r="C116" s="55" t="s">
        <v>722</v>
      </c>
      <c r="D116" s="55" t="s">
        <v>23</v>
      </c>
      <c r="E116" s="55" t="s">
        <v>13</v>
      </c>
      <c r="F116" s="35" t="s">
        <v>9</v>
      </c>
      <c r="G116" s="72">
        <v>18172</v>
      </c>
      <c r="H116" s="27">
        <v>0</v>
      </c>
      <c r="I116" s="25">
        <v>25</v>
      </c>
      <c r="J116" s="25">
        <f>+G116*2.87%</f>
        <v>521.53639999999996</v>
      </c>
      <c r="K116" s="25">
        <f>+G116*7.1%</f>
        <v>1290.212</v>
      </c>
      <c r="L116" s="28">
        <f>+G116*1.1%</f>
        <v>199.89200000000002</v>
      </c>
      <c r="M116" s="25">
        <f>+G116*3.04%</f>
        <v>552.42880000000002</v>
      </c>
      <c r="N116" s="25">
        <f>+G116*7.09%</f>
        <v>1288.3948</v>
      </c>
      <c r="O116" s="27"/>
      <c r="P116" s="25">
        <f>SUM(J116:O116)</f>
        <v>3852.4639999999999</v>
      </c>
      <c r="Q116" s="25">
        <f>+H116+I116+J116+M116+O116</f>
        <v>1098.9652000000001</v>
      </c>
      <c r="R116" s="25">
        <f>+K116+L116+N116</f>
        <v>2778.4988000000003</v>
      </c>
      <c r="S116" s="25">
        <f>G116-Q116</f>
        <v>17073.034800000001</v>
      </c>
      <c r="T116" s="26">
        <v>111</v>
      </c>
      <c r="U116" s="24"/>
    </row>
    <row r="117" spans="1:28" s="53" customFormat="1" ht="15" customHeight="1" x14ac:dyDescent="0.2">
      <c r="A117" s="55" t="s">
        <v>376</v>
      </c>
      <c r="B117" s="55" t="s">
        <v>723</v>
      </c>
      <c r="C117" s="55" t="s">
        <v>724</v>
      </c>
      <c r="D117" s="55" t="s">
        <v>16</v>
      </c>
      <c r="E117" s="55" t="s">
        <v>17</v>
      </c>
      <c r="F117" s="35" t="s">
        <v>9</v>
      </c>
      <c r="G117" s="72">
        <v>13813.8</v>
      </c>
      <c r="H117" s="27">
        <v>0</v>
      </c>
      <c r="I117" s="25">
        <v>25</v>
      </c>
      <c r="J117" s="25">
        <f>+G117*2.87%</f>
        <v>396.45605999999998</v>
      </c>
      <c r="K117" s="25">
        <f>+G117*7.1%</f>
        <v>980.77979999999991</v>
      </c>
      <c r="L117" s="28">
        <f>+G117*1.1%</f>
        <v>151.95180000000002</v>
      </c>
      <c r="M117" s="25">
        <f>+G117*3.04%</f>
        <v>419.93951999999996</v>
      </c>
      <c r="N117" s="25">
        <f>+G117*7.09%</f>
        <v>979.39841999999999</v>
      </c>
      <c r="O117" s="27">
        <v>0</v>
      </c>
      <c r="P117" s="25">
        <f>SUM(J117:O117)</f>
        <v>2928.5255999999999</v>
      </c>
      <c r="Q117" s="25">
        <f>+H117+I117+J117+M117+O117</f>
        <v>841.39557999999988</v>
      </c>
      <c r="R117" s="25">
        <f>+K117+L117+N117</f>
        <v>2112.1300199999996</v>
      </c>
      <c r="S117" s="25">
        <f>G117-Q117</f>
        <v>12972.404419999999</v>
      </c>
      <c r="T117" s="26">
        <v>111</v>
      </c>
      <c r="U117" s="24"/>
      <c r="V117" s="8"/>
    </row>
    <row r="118" spans="1:28" s="53" customFormat="1" ht="15" customHeight="1" x14ac:dyDescent="0.2">
      <c r="A118" s="55" t="s">
        <v>377</v>
      </c>
      <c r="B118" s="55" t="s">
        <v>725</v>
      </c>
      <c r="C118" s="55" t="s">
        <v>726</v>
      </c>
      <c r="D118" s="55" t="s">
        <v>14</v>
      </c>
      <c r="E118" s="55" t="s">
        <v>50</v>
      </c>
      <c r="F118" s="35" t="s">
        <v>9</v>
      </c>
      <c r="G118" s="72">
        <v>33000</v>
      </c>
      <c r="H118" s="27">
        <v>0</v>
      </c>
      <c r="I118" s="25">
        <v>25</v>
      </c>
      <c r="J118" s="25">
        <f>+G118*2.87%</f>
        <v>947.1</v>
      </c>
      <c r="K118" s="25">
        <f>+G118*7.1%</f>
        <v>2343</v>
      </c>
      <c r="L118" s="28">
        <f>+G118*1.1%</f>
        <v>363.00000000000006</v>
      </c>
      <c r="M118" s="25">
        <f>+G118*3.04%</f>
        <v>1003.2</v>
      </c>
      <c r="N118" s="25">
        <f>+G118*7.09%</f>
        <v>2339.7000000000003</v>
      </c>
      <c r="O118" s="27">
        <v>0</v>
      </c>
      <c r="P118" s="25">
        <f>SUM(J118:O118)</f>
        <v>6996</v>
      </c>
      <c r="Q118" s="25">
        <f>+H118+I118+J118+M118+O118</f>
        <v>1975.3000000000002</v>
      </c>
      <c r="R118" s="25">
        <f>+K118+L118+N118</f>
        <v>5045.7000000000007</v>
      </c>
      <c r="S118" s="25">
        <f>G118-Q118</f>
        <v>31024.7</v>
      </c>
      <c r="T118" s="26">
        <v>111</v>
      </c>
      <c r="U118" s="24"/>
    </row>
    <row r="119" spans="1:28" s="53" customFormat="1" ht="15" customHeight="1" x14ac:dyDescent="0.2">
      <c r="A119" s="55" t="s">
        <v>378</v>
      </c>
      <c r="B119" s="55" t="s">
        <v>727</v>
      </c>
      <c r="C119" s="55" t="s">
        <v>728</v>
      </c>
      <c r="D119" s="55" t="s">
        <v>188</v>
      </c>
      <c r="E119" s="55" t="s">
        <v>227</v>
      </c>
      <c r="F119" s="35" t="s">
        <v>9</v>
      </c>
      <c r="G119" s="72">
        <v>40100.5</v>
      </c>
      <c r="H119" s="37">
        <v>456.83</v>
      </c>
      <c r="I119" s="25">
        <v>25</v>
      </c>
      <c r="J119" s="25">
        <f>+G119*2.87%</f>
        <v>1150.88435</v>
      </c>
      <c r="K119" s="25">
        <f>+G119*7.1%</f>
        <v>2847.1354999999999</v>
      </c>
      <c r="L119" s="28">
        <v>441.11</v>
      </c>
      <c r="M119" s="25">
        <f>+G119*3.04%</f>
        <v>1219.0552</v>
      </c>
      <c r="N119" s="25">
        <f>+G119*7.09%</f>
        <v>2843.12545</v>
      </c>
      <c r="O119" s="27">
        <v>0</v>
      </c>
      <c r="P119" s="25">
        <f>SUM(J119:O119)</f>
        <v>8501.3104999999996</v>
      </c>
      <c r="Q119" s="25">
        <f>+H119+I119+J119+M119+O119</f>
        <v>2851.76955</v>
      </c>
      <c r="R119" s="25">
        <f>+K119+L119+N119</f>
        <v>6131.3709500000004</v>
      </c>
      <c r="S119" s="25">
        <f>G119-Q119</f>
        <v>37248.730450000003</v>
      </c>
      <c r="T119" s="26">
        <v>111</v>
      </c>
      <c r="U119" s="24"/>
    </row>
    <row r="120" spans="1:28" s="53" customFormat="1" ht="15" customHeight="1" x14ac:dyDescent="0.2">
      <c r="A120" s="55" t="s">
        <v>379</v>
      </c>
      <c r="B120" s="55" t="s">
        <v>729</v>
      </c>
      <c r="C120" s="55" t="s">
        <v>730</v>
      </c>
      <c r="D120" s="55" t="s">
        <v>60</v>
      </c>
      <c r="E120" s="55" t="s">
        <v>62</v>
      </c>
      <c r="F120" s="35" t="s">
        <v>9</v>
      </c>
      <c r="G120" s="72">
        <v>21707.4</v>
      </c>
      <c r="H120" s="27">
        <v>0</v>
      </c>
      <c r="I120" s="25">
        <v>25</v>
      </c>
      <c r="J120" s="25">
        <f>+G120*2.87%</f>
        <v>623.00238000000002</v>
      </c>
      <c r="K120" s="25">
        <f>+G120*7.1%</f>
        <v>1541.2254</v>
      </c>
      <c r="L120" s="28">
        <f>+G120*1.1%</f>
        <v>238.78140000000005</v>
      </c>
      <c r="M120" s="25">
        <f>+G120*3.04%</f>
        <v>659.90496000000007</v>
      </c>
      <c r="N120" s="25">
        <f>+G120*7.09%</f>
        <v>1539.0546600000002</v>
      </c>
      <c r="O120" s="27">
        <v>0</v>
      </c>
      <c r="P120" s="25">
        <f>SUM(J120:O120)</f>
        <v>4601.9688000000006</v>
      </c>
      <c r="Q120" s="25">
        <f>+H120+I120+J120+M120+O120</f>
        <v>1307.9073400000002</v>
      </c>
      <c r="R120" s="25">
        <f>+K120+L120+N120</f>
        <v>3319.0614600000004</v>
      </c>
      <c r="S120" s="25">
        <f>G120-Q120</f>
        <v>20399.49266</v>
      </c>
      <c r="T120" s="26">
        <v>111</v>
      </c>
      <c r="U120" s="24"/>
      <c r="V120" s="10"/>
    </row>
    <row r="121" spans="1:28" s="53" customFormat="1" ht="15" customHeight="1" x14ac:dyDescent="0.2">
      <c r="A121" s="55" t="s">
        <v>380</v>
      </c>
      <c r="B121" s="55" t="s">
        <v>731</v>
      </c>
      <c r="C121" s="55" t="s">
        <v>732</v>
      </c>
      <c r="D121" s="55" t="s">
        <v>174</v>
      </c>
      <c r="E121" s="55" t="s">
        <v>11</v>
      </c>
      <c r="F121" s="35" t="s">
        <v>9</v>
      </c>
      <c r="G121" s="72">
        <v>63888</v>
      </c>
      <c r="H121" s="37">
        <v>4031.74</v>
      </c>
      <c r="I121" s="25">
        <v>25</v>
      </c>
      <c r="J121" s="25">
        <f>+G121*2.87%</f>
        <v>1833.5855999999999</v>
      </c>
      <c r="K121" s="25">
        <f>+G121*7.1%</f>
        <v>4536.0479999999998</v>
      </c>
      <c r="L121" s="28">
        <v>490.03</v>
      </c>
      <c r="M121" s="25">
        <f>+G121*3.04%</f>
        <v>1942.1951999999999</v>
      </c>
      <c r="N121" s="25">
        <f>+G121*7.09%</f>
        <v>4529.6592000000001</v>
      </c>
      <c r="O121" s="37">
        <v>932.76</v>
      </c>
      <c r="P121" s="25">
        <f>SUM(J121:O121)</f>
        <v>14264.277999999998</v>
      </c>
      <c r="Q121" s="25">
        <f>+H121+I121+J121+M121+O121</f>
        <v>8765.2808000000005</v>
      </c>
      <c r="R121" s="25">
        <f>+K121+L121+N121</f>
        <v>9555.7371999999996</v>
      </c>
      <c r="S121" s="25">
        <f>G121-Q121</f>
        <v>55122.7192</v>
      </c>
      <c r="T121" s="26">
        <v>111</v>
      </c>
      <c r="U121" s="24"/>
    </row>
    <row r="122" spans="1:28" s="53" customFormat="1" ht="15" customHeight="1" x14ac:dyDescent="0.2">
      <c r="A122" s="55" t="s">
        <v>381</v>
      </c>
      <c r="B122" s="55" t="s">
        <v>733</v>
      </c>
      <c r="C122" s="55" t="s">
        <v>734</v>
      </c>
      <c r="D122" s="55" t="s">
        <v>53</v>
      </c>
      <c r="E122" s="55" t="s">
        <v>26</v>
      </c>
      <c r="F122" s="35" t="s">
        <v>9</v>
      </c>
      <c r="G122" s="72">
        <v>28749.599999999999</v>
      </c>
      <c r="H122" s="27">
        <v>0</v>
      </c>
      <c r="I122" s="25">
        <v>25</v>
      </c>
      <c r="J122" s="25">
        <f>+G122*2.87%</f>
        <v>825.11351999999999</v>
      </c>
      <c r="K122" s="25">
        <f>+G122*7.1%</f>
        <v>2041.2215999999996</v>
      </c>
      <c r="L122" s="28">
        <f>+G122*1.1%</f>
        <v>316.24560000000002</v>
      </c>
      <c r="M122" s="25">
        <f>+G122*3.04%</f>
        <v>873.98784000000001</v>
      </c>
      <c r="N122" s="25">
        <f>+G122*7.09%</f>
        <v>2038.34664</v>
      </c>
      <c r="O122" s="27">
        <v>0</v>
      </c>
      <c r="P122" s="25">
        <f>SUM(J122:O122)</f>
        <v>6094.9151999999995</v>
      </c>
      <c r="Q122" s="25">
        <f>+H122+I122+J122+M122+O122</f>
        <v>1724.1013600000001</v>
      </c>
      <c r="R122" s="25">
        <f>+K122+L122+N122</f>
        <v>4395.8138399999998</v>
      </c>
      <c r="S122" s="25">
        <f>G122-Q122</f>
        <v>27025.498639999998</v>
      </c>
      <c r="T122" s="26">
        <v>111</v>
      </c>
      <c r="U122" s="24"/>
    </row>
    <row r="123" spans="1:28" s="1" customFormat="1" ht="15" customHeight="1" x14ac:dyDescent="0.2">
      <c r="A123" s="55" t="s">
        <v>382</v>
      </c>
      <c r="B123" s="55" t="s">
        <v>735</v>
      </c>
      <c r="C123" s="55" t="s">
        <v>736</v>
      </c>
      <c r="D123" s="55" t="s">
        <v>46</v>
      </c>
      <c r="E123" s="55" t="s">
        <v>47</v>
      </c>
      <c r="F123" s="35" t="s">
        <v>9</v>
      </c>
      <c r="G123" s="72">
        <v>24200</v>
      </c>
      <c r="H123" s="27">
        <v>0</v>
      </c>
      <c r="I123" s="25">
        <v>25</v>
      </c>
      <c r="J123" s="25">
        <f>+G123*2.87%</f>
        <v>694.54</v>
      </c>
      <c r="K123" s="25">
        <f>+G123*7.1%</f>
        <v>1718.1999999999998</v>
      </c>
      <c r="L123" s="28">
        <f>+G123*1.1%</f>
        <v>266.20000000000005</v>
      </c>
      <c r="M123" s="25">
        <f>+G123*3.04%</f>
        <v>735.68</v>
      </c>
      <c r="N123" s="25">
        <f>+G123*7.09%</f>
        <v>1715.7800000000002</v>
      </c>
      <c r="O123" s="27">
        <v>0</v>
      </c>
      <c r="P123" s="25">
        <f>SUM(J123:O123)</f>
        <v>5130.3999999999996</v>
      </c>
      <c r="Q123" s="25">
        <f>+H123+I123+J123+M123+O123</f>
        <v>1455.2199999999998</v>
      </c>
      <c r="R123" s="25">
        <f>+K123+L123+N123</f>
        <v>3700.1800000000003</v>
      </c>
      <c r="S123" s="25">
        <f>G123-Q123</f>
        <v>22744.78</v>
      </c>
      <c r="T123" s="26">
        <v>111</v>
      </c>
      <c r="U123" s="24"/>
      <c r="V123" s="53"/>
      <c r="W123" s="53"/>
      <c r="X123" s="53"/>
      <c r="Y123" s="53"/>
      <c r="Z123" s="53"/>
      <c r="AA123" s="53"/>
      <c r="AB123" s="53"/>
    </row>
    <row r="124" spans="1:28" s="53" customFormat="1" ht="15" customHeight="1" x14ac:dyDescent="0.2">
      <c r="A124" s="55" t="s">
        <v>383</v>
      </c>
      <c r="B124" s="55" t="s">
        <v>652</v>
      </c>
      <c r="C124" s="55" t="s">
        <v>737</v>
      </c>
      <c r="D124" s="55" t="s">
        <v>31</v>
      </c>
      <c r="E124" s="55" t="s">
        <v>384</v>
      </c>
      <c r="F124" s="35" t="s">
        <v>9</v>
      </c>
      <c r="G124" s="72">
        <v>44000</v>
      </c>
      <c r="H124" s="37">
        <v>1007.19</v>
      </c>
      <c r="I124" s="25">
        <v>25</v>
      </c>
      <c r="J124" s="25">
        <f>+G124*2.87%</f>
        <v>1262.8</v>
      </c>
      <c r="K124" s="25">
        <f>+G124*7.1%</f>
        <v>3123.9999999999995</v>
      </c>
      <c r="L124" s="28">
        <v>484</v>
      </c>
      <c r="M124" s="25">
        <f>+G124*3.04%</f>
        <v>1337.6</v>
      </c>
      <c r="N124" s="25">
        <f>+G124*7.09%</f>
        <v>3119.6000000000004</v>
      </c>
      <c r="O124" s="27">
        <v>0</v>
      </c>
      <c r="P124" s="25">
        <f>SUM(J124:O124)</f>
        <v>9328</v>
      </c>
      <c r="Q124" s="25">
        <f>+H124+I124+J124+M124+O124</f>
        <v>3632.5899999999997</v>
      </c>
      <c r="R124" s="25">
        <f>+K124+L124+N124</f>
        <v>6727.6</v>
      </c>
      <c r="S124" s="25">
        <f>G124-Q124</f>
        <v>40367.410000000003</v>
      </c>
      <c r="T124" s="26">
        <v>111</v>
      </c>
      <c r="U124" s="24"/>
    </row>
    <row r="125" spans="1:28" s="53" customFormat="1" ht="15" customHeight="1" x14ac:dyDescent="0.2">
      <c r="A125" s="71" t="s">
        <v>1210</v>
      </c>
      <c r="B125" s="55" t="s">
        <v>1211</v>
      </c>
      <c r="C125" s="55" t="s">
        <v>1212</v>
      </c>
      <c r="D125" s="55" t="s">
        <v>184</v>
      </c>
      <c r="E125" s="55" t="s">
        <v>13</v>
      </c>
      <c r="F125" s="35" t="s">
        <v>9</v>
      </c>
      <c r="G125" s="72">
        <v>24000</v>
      </c>
      <c r="H125" s="37"/>
      <c r="I125" s="25">
        <v>25</v>
      </c>
      <c r="J125" s="25">
        <f>+G125*2.87%</f>
        <v>688.8</v>
      </c>
      <c r="K125" s="25">
        <f>+G125*7.1%</f>
        <v>1703.9999999999998</v>
      </c>
      <c r="L125" s="28">
        <v>264</v>
      </c>
      <c r="M125" s="25">
        <f>+G125*3.04%</f>
        <v>729.6</v>
      </c>
      <c r="N125" s="25">
        <f>+G125*7.09%</f>
        <v>1701.6000000000001</v>
      </c>
      <c r="O125" s="27">
        <v>0</v>
      </c>
      <c r="P125" s="25">
        <f>SUM(J125:O125)</f>
        <v>5088</v>
      </c>
      <c r="Q125" s="25">
        <f>+H125+I125+J125+M125+O125</f>
        <v>1443.4</v>
      </c>
      <c r="R125" s="25">
        <f>+K125+L125+N125</f>
        <v>3669.6</v>
      </c>
      <c r="S125" s="25">
        <f>G125-Q125</f>
        <v>22556.6</v>
      </c>
      <c r="T125" s="26">
        <v>111</v>
      </c>
      <c r="U125" s="24"/>
    </row>
    <row r="126" spans="1:28" s="53" customFormat="1" ht="15" customHeight="1" x14ac:dyDescent="0.2">
      <c r="A126" s="55" t="s">
        <v>386</v>
      </c>
      <c r="B126" s="55" t="s">
        <v>738</v>
      </c>
      <c r="C126" s="55" t="s">
        <v>739</v>
      </c>
      <c r="D126" s="55" t="s">
        <v>16</v>
      </c>
      <c r="E126" s="55" t="s">
        <v>49</v>
      </c>
      <c r="F126" s="35" t="s">
        <v>9</v>
      </c>
      <c r="G126" s="72">
        <v>17077.5</v>
      </c>
      <c r="H126" s="27">
        <v>0</v>
      </c>
      <c r="I126" s="25">
        <v>25</v>
      </c>
      <c r="J126" s="25">
        <f>+G126*2.87%</f>
        <v>490.12425000000002</v>
      </c>
      <c r="K126" s="25">
        <f>+G126*7.1%</f>
        <v>1212.5024999999998</v>
      </c>
      <c r="L126" s="28">
        <f>+G126*1.1%</f>
        <v>187.85250000000002</v>
      </c>
      <c r="M126" s="25">
        <f>+G126*3.04%</f>
        <v>519.15599999999995</v>
      </c>
      <c r="N126" s="25">
        <f>+G126*7.09%</f>
        <v>1210.79475</v>
      </c>
      <c r="O126" s="27">
        <v>0</v>
      </c>
      <c r="P126" s="25">
        <f>SUM(J126:O126)</f>
        <v>3620.43</v>
      </c>
      <c r="Q126" s="25">
        <f>+H126+I126+J126+M126+O126</f>
        <v>1034.28025</v>
      </c>
      <c r="R126" s="25">
        <f>+K126+L126+N126</f>
        <v>2611.1497499999996</v>
      </c>
      <c r="S126" s="25">
        <f>G126-Q126</f>
        <v>16043.21975</v>
      </c>
      <c r="T126" s="26">
        <v>111</v>
      </c>
      <c r="U126" s="24"/>
    </row>
    <row r="127" spans="1:28" s="53" customFormat="1" ht="15" customHeight="1" x14ac:dyDescent="0.2">
      <c r="A127" s="55" t="s">
        <v>388</v>
      </c>
      <c r="B127" s="55" t="s">
        <v>740</v>
      </c>
      <c r="C127" s="55" t="s">
        <v>741</v>
      </c>
      <c r="D127" s="55" t="s">
        <v>16</v>
      </c>
      <c r="E127" s="55" t="s">
        <v>17</v>
      </c>
      <c r="F127" s="35" t="s">
        <v>9</v>
      </c>
      <c r="G127" s="72">
        <v>13156</v>
      </c>
      <c r="H127" s="27">
        <v>0</v>
      </c>
      <c r="I127" s="25">
        <v>25</v>
      </c>
      <c r="J127" s="25">
        <f>+G127*2.87%</f>
        <v>377.5772</v>
      </c>
      <c r="K127" s="25">
        <f>+G127*7.1%</f>
        <v>934.07599999999991</v>
      </c>
      <c r="L127" s="28">
        <f>+G127*1.1%</f>
        <v>144.71600000000001</v>
      </c>
      <c r="M127" s="25">
        <f>+G127*3.04%</f>
        <v>399.94240000000002</v>
      </c>
      <c r="N127" s="25">
        <f>+G127*7.09%</f>
        <v>932.76040000000012</v>
      </c>
      <c r="O127" s="27">
        <v>0</v>
      </c>
      <c r="P127" s="25">
        <f>SUM(J127:O127)</f>
        <v>2789.0720000000001</v>
      </c>
      <c r="Q127" s="25">
        <f>+H127+I127+J127+M127+O127</f>
        <v>802.51960000000008</v>
      </c>
      <c r="R127" s="25">
        <f>+K127+L127+N127</f>
        <v>2011.5524</v>
      </c>
      <c r="S127" s="25">
        <f>G127-Q127</f>
        <v>12353.4804</v>
      </c>
      <c r="T127" s="26">
        <v>111</v>
      </c>
      <c r="U127" s="24"/>
    </row>
    <row r="128" spans="1:28" s="53" customFormat="1" ht="15" customHeight="1" x14ac:dyDescent="0.2">
      <c r="A128" s="55" t="s">
        <v>389</v>
      </c>
      <c r="B128" s="55" t="s">
        <v>742</v>
      </c>
      <c r="C128" s="55" t="s">
        <v>743</v>
      </c>
      <c r="D128" s="55" t="s">
        <v>23</v>
      </c>
      <c r="E128" s="55" t="s">
        <v>17</v>
      </c>
      <c r="F128" s="35" t="s">
        <v>9</v>
      </c>
      <c r="G128" s="72">
        <v>13092.75</v>
      </c>
      <c r="H128" s="27">
        <v>0</v>
      </c>
      <c r="I128" s="25">
        <v>25</v>
      </c>
      <c r="J128" s="25">
        <f>+G128*2.87%</f>
        <v>375.76192500000002</v>
      </c>
      <c r="K128" s="25">
        <f>+G128*7.1%</f>
        <v>929.58524999999997</v>
      </c>
      <c r="L128" s="28">
        <f>+G128*1.1%</f>
        <v>144.02025</v>
      </c>
      <c r="M128" s="25">
        <f>+G128*3.04%</f>
        <v>398.01960000000003</v>
      </c>
      <c r="N128" s="25">
        <f>+G128*7.09%</f>
        <v>928.27597500000002</v>
      </c>
      <c r="O128" s="27">
        <v>0</v>
      </c>
      <c r="P128" s="25">
        <f>SUM(J128:O128)</f>
        <v>2775.663</v>
      </c>
      <c r="Q128" s="25">
        <f>+H128+I128+J128+M128+O128</f>
        <v>798.7815250000001</v>
      </c>
      <c r="R128" s="25">
        <f>+K128+L128+N128</f>
        <v>2001.8814749999999</v>
      </c>
      <c r="S128" s="25">
        <f>G128-Q128</f>
        <v>12293.968475</v>
      </c>
      <c r="T128" s="26">
        <v>111</v>
      </c>
      <c r="U128" s="24"/>
    </row>
    <row r="129" spans="1:28" s="53" customFormat="1" ht="15" customHeight="1" x14ac:dyDescent="0.2">
      <c r="A129" s="55" t="s">
        <v>390</v>
      </c>
      <c r="B129" s="55" t="s">
        <v>744</v>
      </c>
      <c r="C129" s="55" t="s">
        <v>745</v>
      </c>
      <c r="D129" s="55" t="s">
        <v>16</v>
      </c>
      <c r="E129" s="55" t="s">
        <v>17</v>
      </c>
      <c r="F129" s="35" t="s">
        <v>9</v>
      </c>
      <c r="G129" s="72">
        <v>13206.6</v>
      </c>
      <c r="H129" s="27">
        <v>0</v>
      </c>
      <c r="I129" s="25">
        <v>25</v>
      </c>
      <c r="J129" s="25">
        <f>+G129*2.87%</f>
        <v>379.02942000000002</v>
      </c>
      <c r="K129" s="25">
        <f>+G129*7.1%</f>
        <v>937.66859999999997</v>
      </c>
      <c r="L129" s="28">
        <f>+G129*1.1%</f>
        <v>145.27260000000001</v>
      </c>
      <c r="M129" s="25">
        <f>+G129*3.04%</f>
        <v>401.48063999999999</v>
      </c>
      <c r="N129" s="25">
        <f>+G129*7.09%</f>
        <v>936.34794000000011</v>
      </c>
      <c r="O129" s="27">
        <v>0</v>
      </c>
      <c r="P129" s="25">
        <f>SUM(J129:O129)</f>
        <v>2799.7992000000004</v>
      </c>
      <c r="Q129" s="25">
        <f>+H129+I129+J129+M129+O129</f>
        <v>805.51006000000007</v>
      </c>
      <c r="R129" s="25">
        <f>+K129+L129+N129</f>
        <v>2019.2891400000001</v>
      </c>
      <c r="S129" s="25">
        <f>G129-Q129</f>
        <v>12401.08994</v>
      </c>
      <c r="T129" s="26">
        <v>111</v>
      </c>
      <c r="U129" s="24"/>
    </row>
    <row r="130" spans="1:28" s="53" customFormat="1" ht="15" customHeight="1" x14ac:dyDescent="0.2">
      <c r="A130" s="55" t="s">
        <v>392</v>
      </c>
      <c r="B130" s="55" t="s">
        <v>746</v>
      </c>
      <c r="C130" s="55" t="s">
        <v>747</v>
      </c>
      <c r="D130" s="55" t="s">
        <v>23</v>
      </c>
      <c r="E130" s="55" t="s">
        <v>49</v>
      </c>
      <c r="F130" s="35" t="s">
        <v>9</v>
      </c>
      <c r="G130" s="72">
        <v>22264</v>
      </c>
      <c r="H130" s="27">
        <v>0</v>
      </c>
      <c r="I130" s="25">
        <v>25</v>
      </c>
      <c r="J130" s="25">
        <f>+G130*2.87%</f>
        <v>638.97680000000003</v>
      </c>
      <c r="K130" s="25">
        <f>+G130*7.1%</f>
        <v>1580.7439999999999</v>
      </c>
      <c r="L130" s="28">
        <f>+G130*1.1%</f>
        <v>244.90400000000002</v>
      </c>
      <c r="M130" s="25">
        <f>+G130*3.04%</f>
        <v>676.82560000000001</v>
      </c>
      <c r="N130" s="25">
        <f>+G130*7.09%</f>
        <v>1578.5176000000001</v>
      </c>
      <c r="O130" s="27">
        <v>0</v>
      </c>
      <c r="P130" s="25">
        <f>SUM(J130:O130)</f>
        <v>4719.9680000000008</v>
      </c>
      <c r="Q130" s="25">
        <f>+H130+I130+J130+M130+O130</f>
        <v>1340.8024</v>
      </c>
      <c r="R130" s="25">
        <f>+K130+L130+N130</f>
        <v>3404.1656000000003</v>
      </c>
      <c r="S130" s="25">
        <f>G130-Q130</f>
        <v>20923.1976</v>
      </c>
      <c r="T130" s="26">
        <v>111</v>
      </c>
      <c r="U130" s="10"/>
      <c r="V130" s="10"/>
    </row>
    <row r="131" spans="1:28" s="53" customFormat="1" ht="15" customHeight="1" x14ac:dyDescent="0.2">
      <c r="A131" s="58">
        <v>681</v>
      </c>
      <c r="B131" s="55" t="s">
        <v>748</v>
      </c>
      <c r="C131" s="55" t="s">
        <v>749</v>
      </c>
      <c r="D131" s="55" t="s">
        <v>14</v>
      </c>
      <c r="E131" s="55" t="s">
        <v>15</v>
      </c>
      <c r="F131" s="35" t="s">
        <v>9</v>
      </c>
      <c r="G131" s="72">
        <v>55660</v>
      </c>
      <c r="H131" s="37">
        <v>2669.95</v>
      </c>
      <c r="I131" s="25">
        <v>25</v>
      </c>
      <c r="J131" s="25">
        <f>+G131*2.87%</f>
        <v>1597.442</v>
      </c>
      <c r="K131" s="25">
        <f>+G131*7.1%</f>
        <v>3951.8599999999997</v>
      </c>
      <c r="L131" s="28">
        <v>490.03</v>
      </c>
      <c r="M131" s="25">
        <f>+G131*3.04%</f>
        <v>1692.0640000000001</v>
      </c>
      <c r="N131" s="25">
        <f>+G131*7.09%</f>
        <v>3946.2940000000003</v>
      </c>
      <c r="O131" s="27">
        <v>0</v>
      </c>
      <c r="P131" s="25">
        <f>SUM(J131:O131)</f>
        <v>11677.69</v>
      </c>
      <c r="Q131" s="25">
        <f>+H131+I131+J131+M131+O131</f>
        <v>5984.4560000000001</v>
      </c>
      <c r="R131" s="25">
        <f>+K131+L131+N131</f>
        <v>8388.1839999999993</v>
      </c>
      <c r="S131" s="25">
        <f>G131-Q131</f>
        <v>49675.544000000002</v>
      </c>
      <c r="T131" s="26">
        <v>111</v>
      </c>
      <c r="U131" s="24"/>
    </row>
    <row r="132" spans="1:28" s="53" customFormat="1" ht="15" customHeight="1" x14ac:dyDescent="0.2">
      <c r="A132" s="55" t="s">
        <v>394</v>
      </c>
      <c r="B132" s="55" t="s">
        <v>750</v>
      </c>
      <c r="C132" s="55" t="s">
        <v>751</v>
      </c>
      <c r="D132" s="55" t="s">
        <v>14</v>
      </c>
      <c r="E132" s="55" t="s">
        <v>48</v>
      </c>
      <c r="F132" s="35" t="s">
        <v>9</v>
      </c>
      <c r="G132" s="72">
        <v>24000</v>
      </c>
      <c r="H132" s="27">
        <v>0</v>
      </c>
      <c r="I132" s="25">
        <v>25</v>
      </c>
      <c r="J132" s="25">
        <f>+G132*2.87%</f>
        <v>688.8</v>
      </c>
      <c r="K132" s="25">
        <f>+G132*7.1%</f>
        <v>1703.9999999999998</v>
      </c>
      <c r="L132" s="28">
        <f>+G132*1.1%</f>
        <v>264</v>
      </c>
      <c r="M132" s="25">
        <f>+G132*3.04%</f>
        <v>729.6</v>
      </c>
      <c r="N132" s="25">
        <f>+G132*7.09%</f>
        <v>1701.6000000000001</v>
      </c>
      <c r="O132" s="27">
        <v>0</v>
      </c>
      <c r="P132" s="25">
        <f>SUM(J132:O132)</f>
        <v>5088</v>
      </c>
      <c r="Q132" s="25">
        <f>+H132+I132+J132+M132+O132</f>
        <v>1443.4</v>
      </c>
      <c r="R132" s="25">
        <f>+K132+L132+N132</f>
        <v>3669.6</v>
      </c>
      <c r="S132" s="25">
        <f>G132-Q132</f>
        <v>22556.6</v>
      </c>
      <c r="T132" s="26">
        <v>111</v>
      </c>
      <c r="U132" s="24"/>
    </row>
    <row r="133" spans="1:28" s="53" customFormat="1" ht="15" customHeight="1" x14ac:dyDescent="0.2">
      <c r="A133" s="55" t="s">
        <v>395</v>
      </c>
      <c r="B133" s="55" t="s">
        <v>752</v>
      </c>
      <c r="C133" s="55" t="s">
        <v>753</v>
      </c>
      <c r="D133" s="55" t="s">
        <v>125</v>
      </c>
      <c r="E133" s="55" t="s">
        <v>13</v>
      </c>
      <c r="F133" s="35" t="s">
        <v>9</v>
      </c>
      <c r="G133" s="72">
        <v>26620</v>
      </c>
      <c r="H133" s="27">
        <v>0</v>
      </c>
      <c r="I133" s="25">
        <v>25</v>
      </c>
      <c r="J133" s="25">
        <f>+G133*2.87%</f>
        <v>763.99400000000003</v>
      </c>
      <c r="K133" s="25">
        <f>+G133*7.1%</f>
        <v>1890.0199999999998</v>
      </c>
      <c r="L133" s="28">
        <f>+G133*1.1%</f>
        <v>292.82000000000005</v>
      </c>
      <c r="M133" s="25">
        <f>+G133*3.04%</f>
        <v>809.24800000000005</v>
      </c>
      <c r="N133" s="25">
        <f>+G133*7.09%</f>
        <v>1887.3580000000002</v>
      </c>
      <c r="O133" s="27">
        <v>0</v>
      </c>
      <c r="P133" s="25">
        <f>SUM(J133:O133)</f>
        <v>5643.4400000000005</v>
      </c>
      <c r="Q133" s="25">
        <f>+H133+I133+J133+M133+O133</f>
        <v>1598.2420000000002</v>
      </c>
      <c r="R133" s="25">
        <f>+K133+L133+N133</f>
        <v>4070.1979999999999</v>
      </c>
      <c r="S133" s="25">
        <f>G133-Q133</f>
        <v>25021.758000000002</v>
      </c>
      <c r="T133" s="26">
        <v>111</v>
      </c>
      <c r="U133" s="24"/>
    </row>
    <row r="134" spans="1:28" s="53" customFormat="1" ht="15" customHeight="1" x14ac:dyDescent="0.2">
      <c r="A134" s="55" t="s">
        <v>396</v>
      </c>
      <c r="B134" s="55" t="s">
        <v>754</v>
      </c>
      <c r="C134" s="55" t="s">
        <v>755</v>
      </c>
      <c r="D134" s="55" t="s">
        <v>125</v>
      </c>
      <c r="E134" s="55" t="s">
        <v>25</v>
      </c>
      <c r="F134" s="35" t="s">
        <v>9</v>
      </c>
      <c r="G134" s="72">
        <v>18216</v>
      </c>
      <c r="H134" s="27">
        <v>0</v>
      </c>
      <c r="I134" s="25">
        <v>25</v>
      </c>
      <c r="J134" s="25">
        <f>+G134*2.87%</f>
        <v>522.79920000000004</v>
      </c>
      <c r="K134" s="25">
        <f>+G134*7.1%</f>
        <v>1293.3359999999998</v>
      </c>
      <c r="L134" s="28">
        <f>+G134*1.1%</f>
        <v>200.37600000000003</v>
      </c>
      <c r="M134" s="25">
        <f>+G134*3.04%</f>
        <v>553.76639999999998</v>
      </c>
      <c r="N134" s="25">
        <f>+G134*7.09%</f>
        <v>1291.5144</v>
      </c>
      <c r="O134" s="27">
        <v>0</v>
      </c>
      <c r="P134" s="25">
        <f>SUM(J134:O134)</f>
        <v>3861.7919999999995</v>
      </c>
      <c r="Q134" s="25">
        <f>+H134+I134+J134+M134+O134</f>
        <v>1101.5655999999999</v>
      </c>
      <c r="R134" s="25">
        <f>+K134+L134+N134</f>
        <v>2785.2263999999996</v>
      </c>
      <c r="S134" s="25">
        <f>G134-Q134</f>
        <v>17114.434399999998</v>
      </c>
      <c r="T134" s="26">
        <v>111</v>
      </c>
      <c r="U134" s="24"/>
      <c r="V134" s="8"/>
    </row>
    <row r="135" spans="1:28" s="53" customFormat="1" ht="15" customHeight="1" x14ac:dyDescent="0.2">
      <c r="A135" s="55" t="s">
        <v>397</v>
      </c>
      <c r="B135" s="55" t="s">
        <v>756</v>
      </c>
      <c r="C135" s="55" t="s">
        <v>757</v>
      </c>
      <c r="D135" s="55" t="s">
        <v>23</v>
      </c>
      <c r="E135" s="55" t="s">
        <v>8</v>
      </c>
      <c r="F135" s="35" t="s">
        <v>9</v>
      </c>
      <c r="G135" s="72">
        <v>25047</v>
      </c>
      <c r="H135" s="27">
        <v>0</v>
      </c>
      <c r="I135" s="25">
        <v>25</v>
      </c>
      <c r="J135" s="25">
        <f>+G135*2.87%</f>
        <v>718.84889999999996</v>
      </c>
      <c r="K135" s="25">
        <f>+G135*7.1%</f>
        <v>1778.3369999999998</v>
      </c>
      <c r="L135" s="28">
        <f>+G135*1.1%</f>
        <v>275.51700000000005</v>
      </c>
      <c r="M135" s="25">
        <f>+G135*3.04%</f>
        <v>761.42880000000002</v>
      </c>
      <c r="N135" s="25">
        <f>+G135*7.09%</f>
        <v>1775.8323</v>
      </c>
      <c r="O135" s="27">
        <v>0</v>
      </c>
      <c r="P135" s="25">
        <f>SUM(J135:O135)</f>
        <v>5309.9639999999999</v>
      </c>
      <c r="Q135" s="25">
        <f>+H135+I135+J135+M135+O135</f>
        <v>1505.2777000000001</v>
      </c>
      <c r="R135" s="25">
        <f>+K135+L135+N135</f>
        <v>3829.6862999999998</v>
      </c>
      <c r="S135" s="25">
        <f>G135-Q135</f>
        <v>23541.722300000001</v>
      </c>
      <c r="T135" s="26">
        <v>111</v>
      </c>
      <c r="U135" s="24"/>
    </row>
    <row r="136" spans="1:28" s="53" customFormat="1" ht="15" customHeight="1" x14ac:dyDescent="0.2">
      <c r="A136" s="55" t="s">
        <v>398</v>
      </c>
      <c r="B136" s="55" t="s">
        <v>758</v>
      </c>
      <c r="C136" s="55" t="s">
        <v>759</v>
      </c>
      <c r="D136" s="55" t="s">
        <v>202</v>
      </c>
      <c r="E136" s="55" t="s">
        <v>13</v>
      </c>
      <c r="F136" s="35" t="s">
        <v>9</v>
      </c>
      <c r="G136" s="72">
        <v>25047</v>
      </c>
      <c r="H136" s="27">
        <v>0</v>
      </c>
      <c r="I136" s="25">
        <v>25</v>
      </c>
      <c r="J136" s="25">
        <f>+G136*2.87%</f>
        <v>718.84889999999996</v>
      </c>
      <c r="K136" s="25">
        <f>+G136*7.1%</f>
        <v>1778.3369999999998</v>
      </c>
      <c r="L136" s="28">
        <f>+G136*1.1%</f>
        <v>275.51700000000005</v>
      </c>
      <c r="M136" s="25">
        <f>+G136*3.04%</f>
        <v>761.42880000000002</v>
      </c>
      <c r="N136" s="25">
        <f>+G136*7.09%</f>
        <v>1775.8323</v>
      </c>
      <c r="O136" s="27">
        <v>0</v>
      </c>
      <c r="P136" s="25">
        <f>SUM(J136:O136)</f>
        <v>5309.9639999999999</v>
      </c>
      <c r="Q136" s="25">
        <f>+H136+I136+J136+M136+O136</f>
        <v>1505.2777000000001</v>
      </c>
      <c r="R136" s="25">
        <f>+K136+L136+N136</f>
        <v>3829.6862999999998</v>
      </c>
      <c r="S136" s="25">
        <f>G136-Q136</f>
        <v>23541.722300000001</v>
      </c>
      <c r="T136" s="26">
        <v>111</v>
      </c>
      <c r="U136" s="24"/>
    </row>
    <row r="137" spans="1:28" s="53" customFormat="1" ht="15" customHeight="1" x14ac:dyDescent="0.2">
      <c r="A137" s="55" t="s">
        <v>402</v>
      </c>
      <c r="B137" s="55" t="s">
        <v>760</v>
      </c>
      <c r="C137" s="55" t="s">
        <v>761</v>
      </c>
      <c r="D137" s="55" t="s">
        <v>125</v>
      </c>
      <c r="E137" s="55" t="s">
        <v>403</v>
      </c>
      <c r="F137" s="35" t="s">
        <v>9</v>
      </c>
      <c r="G137" s="72">
        <v>25000</v>
      </c>
      <c r="H137" s="27">
        <v>0</v>
      </c>
      <c r="I137" s="25">
        <v>25</v>
      </c>
      <c r="J137" s="25">
        <f>+G137*2.87%</f>
        <v>717.5</v>
      </c>
      <c r="K137" s="25">
        <f>+G137*7.1%</f>
        <v>1774.9999999999998</v>
      </c>
      <c r="L137" s="28">
        <f>+G137*1.1%</f>
        <v>275</v>
      </c>
      <c r="M137" s="25">
        <f>+G137*3.04%</f>
        <v>760</v>
      </c>
      <c r="N137" s="25">
        <f>+G137*7.09%</f>
        <v>1772.5000000000002</v>
      </c>
      <c r="O137" s="27">
        <v>0</v>
      </c>
      <c r="P137" s="25">
        <f>SUM(J137:O137)</f>
        <v>5300</v>
      </c>
      <c r="Q137" s="25">
        <f>+H137+I137+J137+M137+O137</f>
        <v>1502.5</v>
      </c>
      <c r="R137" s="25">
        <f>+K137+L137+N137</f>
        <v>3822.5</v>
      </c>
      <c r="S137" s="25">
        <f>G137-Q137</f>
        <v>23497.5</v>
      </c>
      <c r="T137" s="26">
        <v>111</v>
      </c>
      <c r="U137" s="29"/>
      <c r="V137" s="1"/>
    </row>
    <row r="138" spans="1:28" s="53" customFormat="1" ht="15" customHeight="1" x14ac:dyDescent="0.2">
      <c r="A138" s="55" t="s">
        <v>404</v>
      </c>
      <c r="B138" s="55" t="s">
        <v>762</v>
      </c>
      <c r="C138" s="55" t="s">
        <v>763</v>
      </c>
      <c r="D138" s="55" t="s">
        <v>125</v>
      </c>
      <c r="E138" s="55" t="s">
        <v>62</v>
      </c>
      <c r="F138" s="35" t="s">
        <v>9</v>
      </c>
      <c r="G138" s="72">
        <v>22365.200000000001</v>
      </c>
      <c r="H138" s="27">
        <v>0</v>
      </c>
      <c r="I138" s="25">
        <v>25</v>
      </c>
      <c r="J138" s="25">
        <f>+G138*2.87%</f>
        <v>641.88124000000005</v>
      </c>
      <c r="K138" s="25">
        <f>+G138*7.1%</f>
        <v>1587.9291999999998</v>
      </c>
      <c r="L138" s="28">
        <f>+G138*1.1%</f>
        <v>246.01720000000003</v>
      </c>
      <c r="M138" s="25">
        <f>+G138*3.04%</f>
        <v>679.90208000000007</v>
      </c>
      <c r="N138" s="25">
        <f>+G138*7.09%</f>
        <v>1585.6926800000001</v>
      </c>
      <c r="O138" s="27">
        <v>0</v>
      </c>
      <c r="P138" s="25">
        <f>SUM(J138:O138)</f>
        <v>4741.4224000000004</v>
      </c>
      <c r="Q138" s="25">
        <f>+H138+I138+J138+M138+O138</f>
        <v>1346.78332</v>
      </c>
      <c r="R138" s="25">
        <f>+K138+L138+N138</f>
        <v>3419.6390799999999</v>
      </c>
      <c r="S138" s="25">
        <f>G138-Q138</f>
        <v>21018.416680000002</v>
      </c>
      <c r="T138" s="26">
        <v>111</v>
      </c>
      <c r="U138" s="24"/>
    </row>
    <row r="139" spans="1:28" s="53" customFormat="1" ht="15" customHeight="1" x14ac:dyDescent="0.2">
      <c r="A139" s="55" t="s">
        <v>405</v>
      </c>
      <c r="B139" s="55" t="s">
        <v>764</v>
      </c>
      <c r="C139" s="55" t="s">
        <v>765</v>
      </c>
      <c r="D139" s="55" t="s">
        <v>125</v>
      </c>
      <c r="E139" s="55" t="s">
        <v>62</v>
      </c>
      <c r="F139" s="35" t="s">
        <v>9</v>
      </c>
      <c r="G139" s="72">
        <v>22365.200000000001</v>
      </c>
      <c r="H139" s="27">
        <v>0</v>
      </c>
      <c r="I139" s="25">
        <v>25</v>
      </c>
      <c r="J139" s="25">
        <f>+G139*2.87%</f>
        <v>641.88124000000005</v>
      </c>
      <c r="K139" s="25">
        <f>+G139*7.1%</f>
        <v>1587.9291999999998</v>
      </c>
      <c r="L139" s="28">
        <f>+G139*1.1%</f>
        <v>246.01720000000003</v>
      </c>
      <c r="M139" s="25">
        <f>+G139*3.04%</f>
        <v>679.90208000000007</v>
      </c>
      <c r="N139" s="25">
        <f>+G139*7.09%</f>
        <v>1585.6926800000001</v>
      </c>
      <c r="O139" s="27">
        <v>0</v>
      </c>
      <c r="P139" s="25">
        <f>SUM(J139:O139)</f>
        <v>4741.4224000000004</v>
      </c>
      <c r="Q139" s="25">
        <f>+H139+I139+J139+M139+O139</f>
        <v>1346.78332</v>
      </c>
      <c r="R139" s="25">
        <f>+K139+L139+N139</f>
        <v>3419.6390799999999</v>
      </c>
      <c r="S139" s="25">
        <f>G139-Q139</f>
        <v>21018.416680000002</v>
      </c>
      <c r="T139" s="26">
        <v>111</v>
      </c>
      <c r="U139" s="24"/>
    </row>
    <row r="140" spans="1:28" s="53" customFormat="1" ht="15" customHeight="1" x14ac:dyDescent="0.2">
      <c r="A140" s="55" t="s">
        <v>406</v>
      </c>
      <c r="B140" s="55" t="s">
        <v>729</v>
      </c>
      <c r="C140" s="55" t="s">
        <v>766</v>
      </c>
      <c r="D140" s="55" t="s">
        <v>53</v>
      </c>
      <c r="E140" s="55" t="s">
        <v>130</v>
      </c>
      <c r="F140" s="35" t="s">
        <v>9</v>
      </c>
      <c r="G140" s="72">
        <v>22770</v>
      </c>
      <c r="H140" s="27">
        <v>0</v>
      </c>
      <c r="I140" s="25">
        <v>25</v>
      </c>
      <c r="J140" s="25">
        <f>+G140*2.87%</f>
        <v>653.49900000000002</v>
      </c>
      <c r="K140" s="25">
        <f>+G140*7.1%</f>
        <v>1616.6699999999998</v>
      </c>
      <c r="L140" s="28">
        <f>+G140*1.1%</f>
        <v>250.47000000000003</v>
      </c>
      <c r="M140" s="25">
        <f>+G140*3.04%</f>
        <v>692.20799999999997</v>
      </c>
      <c r="N140" s="25">
        <f>+G140*7.09%</f>
        <v>1614.393</v>
      </c>
      <c r="O140" s="27">
        <v>0</v>
      </c>
      <c r="P140" s="25">
        <f>SUM(J140:O140)</f>
        <v>4827.24</v>
      </c>
      <c r="Q140" s="25">
        <f>+H140+I140+J140+M140+O140</f>
        <v>1370.7069999999999</v>
      </c>
      <c r="R140" s="25">
        <f>+K140+L140+N140</f>
        <v>3481.5329999999999</v>
      </c>
      <c r="S140" s="25">
        <f>G140-Q140</f>
        <v>21399.293000000001</v>
      </c>
      <c r="T140" s="26">
        <v>111</v>
      </c>
      <c r="U140" s="24"/>
    </row>
    <row r="141" spans="1:28" s="53" customFormat="1" ht="15" customHeight="1" x14ac:dyDescent="0.2">
      <c r="A141" s="52">
        <v>707</v>
      </c>
      <c r="B141" s="49" t="s">
        <v>1191</v>
      </c>
      <c r="C141" s="52" t="s">
        <v>1192</v>
      </c>
      <c r="D141" s="49" t="s">
        <v>1208</v>
      </c>
      <c r="E141" s="49" t="s">
        <v>1207</v>
      </c>
      <c r="F141" s="35"/>
      <c r="G141" s="72">
        <v>40000</v>
      </c>
      <c r="H141" s="27">
        <v>0</v>
      </c>
      <c r="I141" s="25">
        <v>25</v>
      </c>
      <c r="J141" s="25">
        <f>+G141*2.87%</f>
        <v>1148</v>
      </c>
      <c r="K141" s="25">
        <f>+G141*7.1%</f>
        <v>2839.9999999999995</v>
      </c>
      <c r="L141" s="28">
        <f>+G141*1.1%</f>
        <v>440.00000000000006</v>
      </c>
      <c r="M141" s="25">
        <f>+G141*3.04%</f>
        <v>1216</v>
      </c>
      <c r="N141" s="25">
        <f>+G141*7.09%</f>
        <v>2836</v>
      </c>
      <c r="O141" s="27">
        <v>0</v>
      </c>
      <c r="P141" s="25">
        <f>SUM(J141:O141)</f>
        <v>8480</v>
      </c>
      <c r="Q141" s="25">
        <f>+H141+I141+J141+M141+O141</f>
        <v>2389</v>
      </c>
      <c r="R141" s="25">
        <f>+K141+L141+N141</f>
        <v>6116</v>
      </c>
      <c r="S141" s="25">
        <f>G141-Q141</f>
        <v>37611</v>
      </c>
      <c r="T141" s="26">
        <v>111</v>
      </c>
      <c r="U141" s="24"/>
    </row>
    <row r="142" spans="1:28" s="53" customFormat="1" ht="15" customHeight="1" x14ac:dyDescent="0.2">
      <c r="A142" s="55" t="s">
        <v>408</v>
      </c>
      <c r="B142" s="55" t="s">
        <v>767</v>
      </c>
      <c r="C142" s="55" t="s">
        <v>768</v>
      </c>
      <c r="D142" s="55" t="s">
        <v>202</v>
      </c>
      <c r="E142" s="55" t="s">
        <v>13</v>
      </c>
      <c r="F142" s="35" t="s">
        <v>9</v>
      </c>
      <c r="G142" s="72">
        <v>25047</v>
      </c>
      <c r="H142" s="27">
        <v>0</v>
      </c>
      <c r="I142" s="25">
        <v>25</v>
      </c>
      <c r="J142" s="25">
        <f>+G142*2.87%</f>
        <v>718.84889999999996</v>
      </c>
      <c r="K142" s="25">
        <f>+G142*7.1%</f>
        <v>1778.3369999999998</v>
      </c>
      <c r="L142" s="28">
        <f>+G142*1.1%</f>
        <v>275.51700000000005</v>
      </c>
      <c r="M142" s="25">
        <f>+G142*3.04%</f>
        <v>761.42880000000002</v>
      </c>
      <c r="N142" s="25">
        <f>+G142*7.09%</f>
        <v>1775.8323</v>
      </c>
      <c r="O142" s="27">
        <v>0</v>
      </c>
      <c r="P142" s="25">
        <f>SUM(J142:O142)</f>
        <v>5309.9639999999999</v>
      </c>
      <c r="Q142" s="25">
        <f>+H142+I142+J142+M142+O142</f>
        <v>1505.2777000000001</v>
      </c>
      <c r="R142" s="25">
        <f>+K142+L142+N142</f>
        <v>3829.6862999999998</v>
      </c>
      <c r="S142" s="25">
        <f>G142-Q142</f>
        <v>23541.722300000001</v>
      </c>
      <c r="T142" s="26">
        <v>111</v>
      </c>
      <c r="U142" s="24"/>
    </row>
    <row r="143" spans="1:28" s="53" customFormat="1" ht="15" customHeight="1" x14ac:dyDescent="0.2">
      <c r="A143" s="55" t="s">
        <v>409</v>
      </c>
      <c r="B143" s="55" t="s">
        <v>769</v>
      </c>
      <c r="C143" s="55" t="s">
        <v>770</v>
      </c>
      <c r="D143" s="55" t="s">
        <v>125</v>
      </c>
      <c r="E143" s="55" t="s">
        <v>62</v>
      </c>
      <c r="F143" s="35" t="s">
        <v>9</v>
      </c>
      <c r="G143" s="72">
        <v>24414.5</v>
      </c>
      <c r="H143" s="27">
        <v>0</v>
      </c>
      <c r="I143" s="25">
        <v>25</v>
      </c>
      <c r="J143" s="25">
        <f>+G143*2.87%</f>
        <v>700.69614999999999</v>
      </c>
      <c r="K143" s="25">
        <f>+G143*7.1%</f>
        <v>1733.4294999999997</v>
      </c>
      <c r="L143" s="28">
        <f>+G143*1.1%</f>
        <v>268.55950000000001</v>
      </c>
      <c r="M143" s="25">
        <f>+G143*3.04%</f>
        <v>742.20079999999996</v>
      </c>
      <c r="N143" s="25">
        <f>+G143*7.09%</f>
        <v>1730.9880500000002</v>
      </c>
      <c r="O143" s="27">
        <v>0</v>
      </c>
      <c r="P143" s="25">
        <f>SUM(J143:O143)</f>
        <v>5175.8739999999998</v>
      </c>
      <c r="Q143" s="25">
        <f>+H143+I143+J143+M143+O143</f>
        <v>1467.8969499999998</v>
      </c>
      <c r="R143" s="25">
        <f>+K143+L143+N143</f>
        <v>3732.97705</v>
      </c>
      <c r="S143" s="25">
        <f>G143-Q143</f>
        <v>22946.603050000002</v>
      </c>
      <c r="T143" s="26">
        <v>111</v>
      </c>
      <c r="U143" s="24"/>
      <c r="W143" s="1"/>
      <c r="X143" s="1"/>
      <c r="Y143" s="1"/>
      <c r="Z143" s="1"/>
      <c r="AA143" s="1"/>
      <c r="AB143" s="1"/>
    </row>
    <row r="144" spans="1:28" s="53" customFormat="1" ht="15" customHeight="1" x14ac:dyDescent="0.2">
      <c r="A144" s="55" t="s">
        <v>411</v>
      </c>
      <c r="B144" s="55" t="s">
        <v>771</v>
      </c>
      <c r="C144" s="55" t="s">
        <v>772</v>
      </c>
      <c r="D144" s="55" t="s">
        <v>16</v>
      </c>
      <c r="E144" s="55" t="s">
        <v>17</v>
      </c>
      <c r="F144" s="35" t="s">
        <v>9</v>
      </c>
      <c r="G144" s="72">
        <v>13248</v>
      </c>
      <c r="H144" s="27">
        <v>0</v>
      </c>
      <c r="I144" s="25">
        <v>25</v>
      </c>
      <c r="J144" s="25">
        <f>+G144*2.87%</f>
        <v>380.2176</v>
      </c>
      <c r="K144" s="25">
        <f>+G144*7.1%</f>
        <v>940.60799999999995</v>
      </c>
      <c r="L144" s="28">
        <f>+G144*1.1%</f>
        <v>145.72800000000001</v>
      </c>
      <c r="M144" s="25">
        <f>+G144*3.04%</f>
        <v>402.73919999999998</v>
      </c>
      <c r="N144" s="25">
        <f>+G144*7.09%</f>
        <v>939.28320000000008</v>
      </c>
      <c r="O144" s="27">
        <v>0</v>
      </c>
      <c r="P144" s="25">
        <f>SUM(J144:O144)</f>
        <v>2808.576</v>
      </c>
      <c r="Q144" s="25">
        <f>+H144+I144+J144+M144+O144</f>
        <v>807.95679999999993</v>
      </c>
      <c r="R144" s="25">
        <f>+K144+L144+N144</f>
        <v>2025.6192000000001</v>
      </c>
      <c r="S144" s="25">
        <f>G144-Q144</f>
        <v>12440.0432</v>
      </c>
      <c r="T144" s="26">
        <v>111</v>
      </c>
      <c r="U144" s="10"/>
      <c r="V144" s="10"/>
      <c r="W144" s="10"/>
      <c r="X144" s="10"/>
      <c r="Y144" s="10"/>
      <c r="Z144" s="10"/>
      <c r="AA144" s="10"/>
      <c r="AB144" s="10"/>
    </row>
    <row r="145" spans="1:28" s="53" customFormat="1" ht="15" customHeight="1" x14ac:dyDescent="0.2">
      <c r="A145" s="55" t="s">
        <v>412</v>
      </c>
      <c r="B145" s="55" t="s">
        <v>773</v>
      </c>
      <c r="C145" s="55" t="s">
        <v>774</v>
      </c>
      <c r="D145" s="55" t="s">
        <v>31</v>
      </c>
      <c r="E145" s="55" t="s">
        <v>44</v>
      </c>
      <c r="F145" s="35" t="s">
        <v>9</v>
      </c>
      <c r="G145" s="72">
        <v>30000</v>
      </c>
      <c r="H145" s="27">
        <v>0</v>
      </c>
      <c r="I145" s="25">
        <v>25</v>
      </c>
      <c r="J145" s="25">
        <f>+G145*2.87%</f>
        <v>861</v>
      </c>
      <c r="K145" s="25">
        <f>+G145*7.1%</f>
        <v>2130</v>
      </c>
      <c r="L145" s="28">
        <f>+G145*1.1%</f>
        <v>330.00000000000006</v>
      </c>
      <c r="M145" s="25">
        <f>+G145*3.04%</f>
        <v>912</v>
      </c>
      <c r="N145" s="25">
        <f>+G145*7.09%</f>
        <v>2127</v>
      </c>
      <c r="O145" s="27">
        <v>0</v>
      </c>
      <c r="P145" s="25">
        <f>SUM(J145:O145)</f>
        <v>6360</v>
      </c>
      <c r="Q145" s="25">
        <f>+H145+I145+J145+M145+O145</f>
        <v>1798</v>
      </c>
      <c r="R145" s="25">
        <f>+K145+L145+N145</f>
        <v>4587</v>
      </c>
      <c r="S145" s="25">
        <f>G145-Q145</f>
        <v>28202</v>
      </c>
      <c r="T145" s="26">
        <v>111</v>
      </c>
      <c r="U145" s="10"/>
      <c r="V145" s="10"/>
    </row>
    <row r="146" spans="1:28" s="53" customFormat="1" ht="15" customHeight="1" x14ac:dyDescent="0.2">
      <c r="A146" s="55" t="s">
        <v>414</v>
      </c>
      <c r="B146" s="55" t="s">
        <v>775</v>
      </c>
      <c r="C146" s="55" t="s">
        <v>776</v>
      </c>
      <c r="D146" s="55" t="s">
        <v>415</v>
      </c>
      <c r="E146" s="55" t="s">
        <v>13</v>
      </c>
      <c r="F146" s="35" t="s">
        <v>9</v>
      </c>
      <c r="G146" s="72">
        <v>28750</v>
      </c>
      <c r="H146" s="27">
        <v>0</v>
      </c>
      <c r="I146" s="25">
        <v>25</v>
      </c>
      <c r="J146" s="25">
        <f>+G146*2.87%</f>
        <v>825.125</v>
      </c>
      <c r="K146" s="25">
        <f>+G146*7.1%</f>
        <v>2041.2499999999998</v>
      </c>
      <c r="L146" s="28">
        <f>+G146*1.1%</f>
        <v>316.25000000000006</v>
      </c>
      <c r="M146" s="25">
        <f>+G146*3.04%</f>
        <v>874</v>
      </c>
      <c r="N146" s="25">
        <f>+G146*7.09%</f>
        <v>2038.3750000000002</v>
      </c>
      <c r="O146" s="27">
        <v>0</v>
      </c>
      <c r="P146" s="25">
        <f>SUM(J146:O146)</f>
        <v>6095</v>
      </c>
      <c r="Q146" s="25">
        <f>+H146+I146+J146+M146+O146</f>
        <v>1724.125</v>
      </c>
      <c r="R146" s="25">
        <f>+K146+L146+N146</f>
        <v>4395.875</v>
      </c>
      <c r="S146" s="25">
        <f>G146-Q146</f>
        <v>27025.875</v>
      </c>
      <c r="T146" s="26">
        <v>111</v>
      </c>
      <c r="U146" s="24"/>
    </row>
    <row r="147" spans="1:28" s="53" customFormat="1" ht="15" customHeight="1" x14ac:dyDescent="0.2">
      <c r="A147" s="55" t="s">
        <v>416</v>
      </c>
      <c r="B147" s="55" t="s">
        <v>777</v>
      </c>
      <c r="C147" s="55" t="s">
        <v>778</v>
      </c>
      <c r="D147" s="55" t="s">
        <v>12</v>
      </c>
      <c r="E147" s="55" t="s">
        <v>66</v>
      </c>
      <c r="F147" s="35" t="s">
        <v>9</v>
      </c>
      <c r="G147" s="72">
        <v>18216</v>
      </c>
      <c r="H147" s="27">
        <v>0</v>
      </c>
      <c r="I147" s="25">
        <v>25</v>
      </c>
      <c r="J147" s="25">
        <f>+G147*2.87%</f>
        <v>522.79920000000004</v>
      </c>
      <c r="K147" s="25">
        <f>+G147*7.1%</f>
        <v>1293.3359999999998</v>
      </c>
      <c r="L147" s="28">
        <f>+G147*1.1%</f>
        <v>200.37600000000003</v>
      </c>
      <c r="M147" s="25">
        <f>+G147*3.04%</f>
        <v>553.76639999999998</v>
      </c>
      <c r="N147" s="25">
        <f>+G147*7.09%</f>
        <v>1291.5144</v>
      </c>
      <c r="O147" s="37">
        <v>932.76</v>
      </c>
      <c r="P147" s="25">
        <f>SUM(J147:O147)</f>
        <v>4794.5519999999997</v>
      </c>
      <c r="Q147" s="25">
        <f>+H147+I147+J147+M147+O147</f>
        <v>2034.3255999999999</v>
      </c>
      <c r="R147" s="25">
        <f>+K147+L147+N147</f>
        <v>2785.2263999999996</v>
      </c>
      <c r="S147" s="25">
        <f>G147-Q147</f>
        <v>16181.6744</v>
      </c>
      <c r="T147" s="26">
        <v>111</v>
      </c>
      <c r="U147" s="24"/>
      <c r="W147" s="11"/>
      <c r="X147" s="11"/>
      <c r="Y147" s="11"/>
      <c r="Z147" s="11"/>
      <c r="AA147" s="11"/>
      <c r="AB147" s="11"/>
    </row>
    <row r="148" spans="1:28" s="53" customFormat="1" ht="15" customHeight="1" x14ac:dyDescent="0.2">
      <c r="A148" s="55" t="s">
        <v>417</v>
      </c>
      <c r="B148" s="55" t="s">
        <v>779</v>
      </c>
      <c r="C148" s="55" t="s">
        <v>780</v>
      </c>
      <c r="D148" s="55" t="s">
        <v>16</v>
      </c>
      <c r="E148" s="55" t="s">
        <v>17</v>
      </c>
      <c r="F148" s="35" t="s">
        <v>9</v>
      </c>
      <c r="G148" s="72">
        <v>13248</v>
      </c>
      <c r="H148" s="27">
        <v>0</v>
      </c>
      <c r="I148" s="25">
        <v>25</v>
      </c>
      <c r="J148" s="25">
        <f>+G148*2.87%</f>
        <v>380.2176</v>
      </c>
      <c r="K148" s="25">
        <f>+G148*7.1%</f>
        <v>940.60799999999995</v>
      </c>
      <c r="L148" s="28">
        <f>+G148*1.1%</f>
        <v>145.72800000000001</v>
      </c>
      <c r="M148" s="25">
        <f>+G148*3.04%</f>
        <v>402.73919999999998</v>
      </c>
      <c r="N148" s="25">
        <f>+G148*7.09%</f>
        <v>939.28320000000008</v>
      </c>
      <c r="O148" s="27">
        <v>0</v>
      </c>
      <c r="P148" s="25">
        <f>SUM(J148:O148)</f>
        <v>2808.576</v>
      </c>
      <c r="Q148" s="25">
        <f>+H148+I148+J148+M148+O148</f>
        <v>807.95679999999993</v>
      </c>
      <c r="R148" s="25">
        <f>+K148+L148+N148</f>
        <v>2025.6192000000001</v>
      </c>
      <c r="S148" s="25">
        <f>G148-Q148</f>
        <v>12440.0432</v>
      </c>
      <c r="T148" s="26">
        <v>111</v>
      </c>
      <c r="U148" s="24"/>
      <c r="W148" s="11"/>
      <c r="X148" s="11"/>
      <c r="Y148" s="11"/>
      <c r="Z148" s="11"/>
      <c r="AA148" s="11"/>
      <c r="AB148" s="11"/>
    </row>
    <row r="149" spans="1:28" s="53" customFormat="1" ht="15" customHeight="1" x14ac:dyDescent="0.2">
      <c r="A149" s="55" t="s">
        <v>418</v>
      </c>
      <c r="B149" s="49" t="s">
        <v>781</v>
      </c>
      <c r="C149" s="49" t="s">
        <v>782</v>
      </c>
      <c r="D149" s="55" t="s">
        <v>23</v>
      </c>
      <c r="E149" s="55" t="s">
        <v>58</v>
      </c>
      <c r="F149" s="35" t="s">
        <v>9</v>
      </c>
      <c r="G149" s="72">
        <v>20289.5</v>
      </c>
      <c r="H149" s="27">
        <v>0</v>
      </c>
      <c r="I149" s="25">
        <v>25</v>
      </c>
      <c r="J149" s="25">
        <f>+G149*2.87%</f>
        <v>582.30864999999994</v>
      </c>
      <c r="K149" s="25">
        <f>+G149*7.1%</f>
        <v>1440.5545</v>
      </c>
      <c r="L149" s="28">
        <f>+G149*1.1%</f>
        <v>223.18450000000001</v>
      </c>
      <c r="M149" s="25">
        <f>+G149*3.04%</f>
        <v>616.80079999999998</v>
      </c>
      <c r="N149" s="25">
        <f>+G149*7.09%</f>
        <v>1438.5255500000001</v>
      </c>
      <c r="O149" s="27">
        <v>0</v>
      </c>
      <c r="P149" s="25">
        <f>SUM(J149:O149)</f>
        <v>4301.3739999999998</v>
      </c>
      <c r="Q149" s="25">
        <f>+H149+I149+J149+M149+O149</f>
        <v>1224.1094499999999</v>
      </c>
      <c r="R149" s="25">
        <f>+K149+L149+N149</f>
        <v>3102.2645499999999</v>
      </c>
      <c r="S149" s="25">
        <f>G149-Q149</f>
        <v>19065.39055</v>
      </c>
      <c r="T149" s="26">
        <v>111</v>
      </c>
      <c r="U149" s="10"/>
      <c r="V149" s="10"/>
      <c r="W149" s="10"/>
      <c r="X149" s="10"/>
      <c r="Y149" s="10"/>
      <c r="Z149" s="10"/>
      <c r="AA149" s="10"/>
      <c r="AB149" s="10"/>
    </row>
    <row r="150" spans="1:28" s="53" customFormat="1" ht="15" customHeight="1" x14ac:dyDescent="0.2">
      <c r="A150" s="49" t="s">
        <v>419</v>
      </c>
      <c r="B150" s="55" t="s">
        <v>783</v>
      </c>
      <c r="C150" s="55" t="s">
        <v>784</v>
      </c>
      <c r="D150" s="49" t="s">
        <v>51</v>
      </c>
      <c r="E150" s="49" t="s">
        <v>130</v>
      </c>
      <c r="F150" s="35" t="s">
        <v>9</v>
      </c>
      <c r="G150" s="72">
        <v>22770</v>
      </c>
      <c r="H150" s="27"/>
      <c r="I150" s="25">
        <v>25</v>
      </c>
      <c r="J150" s="25">
        <f>+G150*2.87%</f>
        <v>653.49900000000002</v>
      </c>
      <c r="K150" s="25">
        <f>+G150*7.1%</f>
        <v>1616.6699999999998</v>
      </c>
      <c r="L150" s="28">
        <f>+G150*1.1%</f>
        <v>250.47000000000003</v>
      </c>
      <c r="M150" s="25">
        <f>+G150*3.04%</f>
        <v>692.20799999999997</v>
      </c>
      <c r="N150" s="25">
        <f>+G150*7.09%</f>
        <v>1614.393</v>
      </c>
      <c r="O150" s="27">
        <v>0</v>
      </c>
      <c r="P150" s="25">
        <f>SUM(J150:O150)</f>
        <v>4827.24</v>
      </c>
      <c r="Q150" s="25">
        <f>+H150+I150+J150+M150+O150</f>
        <v>1370.7069999999999</v>
      </c>
      <c r="R150" s="25">
        <f>+K150+L150+N150</f>
        <v>3481.5329999999999</v>
      </c>
      <c r="S150" s="25">
        <f>G150-Q150</f>
        <v>21399.293000000001</v>
      </c>
      <c r="T150" s="26"/>
      <c r="U150" s="10"/>
      <c r="V150" s="10"/>
      <c r="W150" s="10"/>
      <c r="X150" s="10"/>
      <c r="Y150" s="10"/>
      <c r="Z150" s="10"/>
      <c r="AA150" s="10"/>
      <c r="AB150" s="10"/>
    </row>
    <row r="151" spans="1:28" s="53" customFormat="1" ht="15" customHeight="1" x14ac:dyDescent="0.2">
      <c r="A151" s="55" t="s">
        <v>420</v>
      </c>
      <c r="B151" s="55" t="s">
        <v>785</v>
      </c>
      <c r="C151" s="55" t="s">
        <v>786</v>
      </c>
      <c r="D151" s="55" t="s">
        <v>33</v>
      </c>
      <c r="E151" s="55" t="s">
        <v>78</v>
      </c>
      <c r="F151" s="35" t="s">
        <v>9</v>
      </c>
      <c r="G151" s="72">
        <v>31500</v>
      </c>
      <c r="H151" s="27">
        <v>0</v>
      </c>
      <c r="I151" s="25">
        <v>25</v>
      </c>
      <c r="J151" s="25">
        <f>+G151*2.87%</f>
        <v>904.05</v>
      </c>
      <c r="K151" s="25">
        <f>+G151*7.1%</f>
        <v>2236.5</v>
      </c>
      <c r="L151" s="28">
        <f>+G151*1.1%</f>
        <v>346.50000000000006</v>
      </c>
      <c r="M151" s="25">
        <f>+G151*3.04%</f>
        <v>957.6</v>
      </c>
      <c r="N151" s="25">
        <f>+G151*7.09%</f>
        <v>2233.3500000000004</v>
      </c>
      <c r="O151" s="37">
        <v>1865.52</v>
      </c>
      <c r="P151" s="25">
        <f>SUM(J151:O151)</f>
        <v>8543.52</v>
      </c>
      <c r="Q151" s="25">
        <f>+H151+I151+J151+M151+O151</f>
        <v>3752.17</v>
      </c>
      <c r="R151" s="25">
        <f>+K151+L151+N151</f>
        <v>4816.3500000000004</v>
      </c>
      <c r="S151" s="25">
        <f>G151-Q151</f>
        <v>27747.83</v>
      </c>
      <c r="T151" s="26">
        <v>111</v>
      </c>
      <c r="U151" s="24"/>
      <c r="W151" s="10"/>
      <c r="X151" s="10"/>
      <c r="Y151" s="10"/>
      <c r="Z151" s="10"/>
      <c r="AA151" s="10"/>
      <c r="AB151" s="10"/>
    </row>
    <row r="152" spans="1:28" s="1" customFormat="1" ht="15" customHeight="1" x14ac:dyDescent="0.2">
      <c r="A152" s="55" t="s">
        <v>421</v>
      </c>
      <c r="B152" s="55" t="s">
        <v>787</v>
      </c>
      <c r="C152" s="55" t="s">
        <v>788</v>
      </c>
      <c r="D152" s="55" t="s">
        <v>23</v>
      </c>
      <c r="E152" s="55" t="s">
        <v>422</v>
      </c>
      <c r="F152" s="35" t="s">
        <v>9</v>
      </c>
      <c r="G152" s="72">
        <v>119790</v>
      </c>
      <c r="H152" s="37">
        <v>16824.53</v>
      </c>
      <c r="I152" s="25">
        <v>25</v>
      </c>
      <c r="J152" s="25">
        <f>+G152*2.87%</f>
        <v>3437.973</v>
      </c>
      <c r="K152" s="25">
        <f>+G152*7.1%</f>
        <v>8505.09</v>
      </c>
      <c r="L152" s="28">
        <v>490.03</v>
      </c>
      <c r="M152" s="25">
        <v>3385.65</v>
      </c>
      <c r="N152" s="25">
        <v>7896.13</v>
      </c>
      <c r="O152" s="27">
        <v>0</v>
      </c>
      <c r="P152" s="25">
        <f>SUM(J152:O152)</f>
        <v>23714.873</v>
      </c>
      <c r="Q152" s="25">
        <f>+H152+I152+J152+M152+O152</f>
        <v>23673.152999999998</v>
      </c>
      <c r="R152" s="25">
        <f>+K152+L152+N152</f>
        <v>16891.25</v>
      </c>
      <c r="S152" s="25">
        <f>G152-Q152</f>
        <v>96116.847000000009</v>
      </c>
      <c r="T152" s="26">
        <v>111</v>
      </c>
      <c r="U152" s="24"/>
      <c r="V152" s="53"/>
      <c r="W152" s="10"/>
      <c r="X152" s="10"/>
      <c r="Y152" s="10"/>
      <c r="Z152" s="10"/>
      <c r="AA152" s="10"/>
      <c r="AB152" s="10"/>
    </row>
    <row r="153" spans="1:28" s="53" customFormat="1" ht="15" customHeight="1" x14ac:dyDescent="0.2">
      <c r="A153" s="55" t="s">
        <v>423</v>
      </c>
      <c r="B153" s="55" t="s">
        <v>789</v>
      </c>
      <c r="C153" s="55" t="s">
        <v>790</v>
      </c>
      <c r="D153" s="55" t="s">
        <v>31</v>
      </c>
      <c r="E153" s="55" t="s">
        <v>101</v>
      </c>
      <c r="F153" s="35" t="s">
        <v>9</v>
      </c>
      <c r="G153" s="72">
        <v>125235</v>
      </c>
      <c r="H153" s="37">
        <v>18146.72</v>
      </c>
      <c r="I153" s="25">
        <v>25</v>
      </c>
      <c r="J153" s="25">
        <f>+G153*2.87%</f>
        <v>3594.2444999999998</v>
      </c>
      <c r="K153" s="25">
        <f>+G153*7.1%</f>
        <v>8891.6849999999995</v>
      </c>
      <c r="L153" s="28">
        <v>490.03</v>
      </c>
      <c r="M153" s="25">
        <v>3385.65</v>
      </c>
      <c r="N153" s="25">
        <v>7896.13</v>
      </c>
      <c r="O153" s="27">
        <v>0</v>
      </c>
      <c r="P153" s="25">
        <f>SUM(J153:O153)</f>
        <v>24257.7395</v>
      </c>
      <c r="Q153" s="25">
        <f>+H153+I153+J153+M153+O153</f>
        <v>25151.614500000003</v>
      </c>
      <c r="R153" s="25">
        <f>+K153+L153+N153</f>
        <v>17277.845000000001</v>
      </c>
      <c r="S153" s="25">
        <f>G153-Q153</f>
        <v>100083.3855</v>
      </c>
      <c r="T153" s="26">
        <v>111</v>
      </c>
      <c r="U153" s="24"/>
      <c r="W153" s="10"/>
      <c r="X153" s="10"/>
      <c r="Y153" s="10"/>
      <c r="Z153" s="10"/>
      <c r="AA153" s="10"/>
      <c r="AB153" s="10"/>
    </row>
    <row r="154" spans="1:28" s="53" customFormat="1" ht="15" customHeight="1" x14ac:dyDescent="0.2">
      <c r="A154" s="55" t="s">
        <v>424</v>
      </c>
      <c r="B154" s="55" t="s">
        <v>791</v>
      </c>
      <c r="C154" s="55" t="s">
        <v>792</v>
      </c>
      <c r="D154" s="55" t="s">
        <v>166</v>
      </c>
      <c r="E154" s="55" t="s">
        <v>91</v>
      </c>
      <c r="F154" s="35" t="s">
        <v>9</v>
      </c>
      <c r="G154" s="72">
        <v>77000</v>
      </c>
      <c r="H154" s="37">
        <v>6312.61</v>
      </c>
      <c r="I154" s="25">
        <v>25</v>
      </c>
      <c r="J154" s="25">
        <f>+G154*2.87%</f>
        <v>2209.9</v>
      </c>
      <c r="K154" s="25">
        <f>+G154*7.1%</f>
        <v>5466.9999999999991</v>
      </c>
      <c r="L154" s="28">
        <v>490.03</v>
      </c>
      <c r="M154" s="25">
        <f>+G154*3.04%</f>
        <v>2340.8000000000002</v>
      </c>
      <c r="N154" s="25">
        <f>+G154*7.09%</f>
        <v>5459.3</v>
      </c>
      <c r="O154" s="37">
        <v>1865.52</v>
      </c>
      <c r="P154" s="25">
        <f>SUM(J154:O154)</f>
        <v>17832.55</v>
      </c>
      <c r="Q154" s="25">
        <f>+H154+I154+J154+M154+O154</f>
        <v>12753.830000000002</v>
      </c>
      <c r="R154" s="25">
        <f>+K154+L154+N154</f>
        <v>11416.329999999998</v>
      </c>
      <c r="S154" s="25">
        <f>G154-Q154</f>
        <v>64246.17</v>
      </c>
      <c r="T154" s="26">
        <v>111</v>
      </c>
      <c r="U154" s="24"/>
      <c r="W154" s="10"/>
      <c r="X154" s="10"/>
      <c r="Y154" s="10"/>
      <c r="Z154" s="10"/>
      <c r="AA154" s="10"/>
      <c r="AB154" s="10"/>
    </row>
    <row r="155" spans="1:28" s="53" customFormat="1" ht="15" customHeight="1" x14ac:dyDescent="0.2">
      <c r="A155" s="55" t="s">
        <v>426</v>
      </c>
      <c r="B155" s="55" t="s">
        <v>793</v>
      </c>
      <c r="C155" s="55" t="s">
        <v>794</v>
      </c>
      <c r="D155" s="55" t="s">
        <v>64</v>
      </c>
      <c r="E155" s="55" t="s">
        <v>427</v>
      </c>
      <c r="F155" s="35" t="s">
        <v>9</v>
      </c>
      <c r="G155" s="72">
        <v>93500</v>
      </c>
      <c r="H155" s="37">
        <v>10576.48</v>
      </c>
      <c r="I155" s="25">
        <v>25</v>
      </c>
      <c r="J155" s="25">
        <f>+G155*2.87%</f>
        <v>2683.45</v>
      </c>
      <c r="K155" s="25">
        <f>+G155*7.1%</f>
        <v>6638.4999999999991</v>
      </c>
      <c r="L155" s="28">
        <v>490.03</v>
      </c>
      <c r="M155" s="25">
        <f>+G155*3.04%</f>
        <v>2842.4</v>
      </c>
      <c r="N155" s="25">
        <f>+G155*7.09%</f>
        <v>6629.1500000000005</v>
      </c>
      <c r="O155" s="27">
        <v>0</v>
      </c>
      <c r="P155" s="25">
        <f>SUM(J155:O155)</f>
        <v>19283.53</v>
      </c>
      <c r="Q155" s="25">
        <f>+H155+I155+J155+M155+O155</f>
        <v>16127.33</v>
      </c>
      <c r="R155" s="25">
        <f>+K155+L155+N155</f>
        <v>13757.68</v>
      </c>
      <c r="S155" s="25">
        <f>G155-Q155</f>
        <v>77372.67</v>
      </c>
      <c r="T155" s="26">
        <v>111</v>
      </c>
      <c r="U155" s="10"/>
      <c r="V155" s="10"/>
      <c r="W155" s="10"/>
      <c r="X155" s="10"/>
      <c r="Y155" s="10"/>
      <c r="Z155" s="10"/>
      <c r="AA155" s="10"/>
      <c r="AB155" s="10"/>
    </row>
    <row r="156" spans="1:28" s="53" customFormat="1" ht="15" customHeight="1" x14ac:dyDescent="0.2">
      <c r="A156" s="55" t="s">
        <v>428</v>
      </c>
      <c r="B156" s="55" t="s">
        <v>795</v>
      </c>
      <c r="C156" s="55" t="s">
        <v>796</v>
      </c>
      <c r="D156" s="55" t="s">
        <v>60</v>
      </c>
      <c r="E156" s="55" t="s">
        <v>61</v>
      </c>
      <c r="F156" s="35" t="s">
        <v>9</v>
      </c>
      <c r="G156" s="72">
        <v>99000</v>
      </c>
      <c r="H156" s="37">
        <v>11870.21</v>
      </c>
      <c r="I156" s="25">
        <v>25</v>
      </c>
      <c r="J156" s="25">
        <f>+G156*2.87%</f>
        <v>2841.3</v>
      </c>
      <c r="K156" s="25">
        <f>+G156*7.1%</f>
        <v>7028.9999999999991</v>
      </c>
      <c r="L156" s="28">
        <v>490.03</v>
      </c>
      <c r="M156" s="25">
        <v>3009.6</v>
      </c>
      <c r="N156" s="25">
        <v>7019.1</v>
      </c>
      <c r="O156" s="27">
        <v>0</v>
      </c>
      <c r="P156" s="25">
        <f>SUM(J156:O156)</f>
        <v>20389.03</v>
      </c>
      <c r="Q156" s="25">
        <f>+H156+I156+J156+M156+O156</f>
        <v>17746.109999999997</v>
      </c>
      <c r="R156" s="25">
        <f>+K156+L156+N156</f>
        <v>14538.13</v>
      </c>
      <c r="S156" s="25">
        <f>G156-Q156</f>
        <v>81253.89</v>
      </c>
      <c r="T156" s="26">
        <v>111</v>
      </c>
      <c r="U156" s="24"/>
      <c r="W156" s="10"/>
      <c r="X156" s="10"/>
      <c r="Y156" s="10"/>
      <c r="Z156" s="10"/>
      <c r="AA156" s="10"/>
      <c r="AB156" s="10"/>
    </row>
    <row r="157" spans="1:28" s="53" customFormat="1" ht="15" customHeight="1" x14ac:dyDescent="0.2">
      <c r="A157" s="55" t="s">
        <v>429</v>
      </c>
      <c r="B157" s="55" t="s">
        <v>797</v>
      </c>
      <c r="C157" s="55" t="s">
        <v>798</v>
      </c>
      <c r="D157" s="55" t="s">
        <v>38</v>
      </c>
      <c r="E157" s="55" t="s">
        <v>430</v>
      </c>
      <c r="F157" s="35" t="s">
        <v>9</v>
      </c>
      <c r="G157" s="72">
        <v>85000</v>
      </c>
      <c r="H157" s="37">
        <v>8110.68</v>
      </c>
      <c r="I157" s="25">
        <v>25</v>
      </c>
      <c r="J157" s="25">
        <f>+G157*2.87%</f>
        <v>2439.5</v>
      </c>
      <c r="K157" s="25">
        <f>+G157*7.1%</f>
        <v>6034.9999999999991</v>
      </c>
      <c r="L157" s="28">
        <v>490.03</v>
      </c>
      <c r="M157" s="25">
        <f>+G157*3.04%</f>
        <v>2584</v>
      </c>
      <c r="N157" s="25">
        <f>+G157*7.09%</f>
        <v>6026.5</v>
      </c>
      <c r="O157" s="37">
        <v>1865.52</v>
      </c>
      <c r="P157" s="25">
        <f>SUM(J157:O157)</f>
        <v>19440.55</v>
      </c>
      <c r="Q157" s="25">
        <f>+H157+I157+J157+M157+O157</f>
        <v>15024.7</v>
      </c>
      <c r="R157" s="25">
        <f>+K157+L157+N157</f>
        <v>12551.529999999999</v>
      </c>
      <c r="S157" s="25">
        <f>G157-Q157</f>
        <v>69975.3</v>
      </c>
      <c r="T157" s="26">
        <v>111</v>
      </c>
      <c r="U157" s="11"/>
      <c r="V157" s="11"/>
      <c r="W157" s="10"/>
      <c r="X157" s="10"/>
      <c r="Y157" s="10"/>
      <c r="Z157" s="10"/>
      <c r="AA157" s="10"/>
      <c r="AB157" s="10"/>
    </row>
    <row r="158" spans="1:28" s="53" customFormat="1" ht="15" customHeight="1" x14ac:dyDescent="0.2">
      <c r="A158" s="55" t="s">
        <v>431</v>
      </c>
      <c r="B158" s="55" t="s">
        <v>799</v>
      </c>
      <c r="C158" s="55" t="s">
        <v>800</v>
      </c>
      <c r="D158" s="55" t="s">
        <v>33</v>
      </c>
      <c r="E158" s="55" t="s">
        <v>43</v>
      </c>
      <c r="F158" s="35" t="s">
        <v>9</v>
      </c>
      <c r="G158" s="72">
        <v>122452</v>
      </c>
      <c r="H158" s="37">
        <v>17470.93</v>
      </c>
      <c r="I158" s="25">
        <v>25</v>
      </c>
      <c r="J158" s="25">
        <f>+G158*2.87%</f>
        <v>3514.3724000000002</v>
      </c>
      <c r="K158" s="25">
        <f>+G158*7.1%</f>
        <v>8694.0919999999987</v>
      </c>
      <c r="L158" s="28">
        <v>490.03</v>
      </c>
      <c r="M158" s="25">
        <v>3385.65</v>
      </c>
      <c r="N158" s="25">
        <v>7896.13</v>
      </c>
      <c r="O158" s="27">
        <v>0</v>
      </c>
      <c r="P158" s="25">
        <f>SUM(J158:O158)</f>
        <v>23980.274399999998</v>
      </c>
      <c r="Q158" s="25">
        <f>+H158+I158+J158+M158+O158</f>
        <v>24395.952400000002</v>
      </c>
      <c r="R158" s="25">
        <f>+K158+L158+N158</f>
        <v>17080.252</v>
      </c>
      <c r="S158" s="25">
        <f>G158-Q158</f>
        <v>98056.047599999991</v>
      </c>
      <c r="T158" s="26">
        <v>111</v>
      </c>
      <c r="U158" s="29"/>
      <c r="V158" s="1"/>
      <c r="W158" s="10"/>
      <c r="X158" s="10"/>
      <c r="Y158" s="10"/>
      <c r="Z158" s="10"/>
      <c r="AA158" s="10"/>
      <c r="AB158" s="10"/>
    </row>
    <row r="159" spans="1:28" s="53" customFormat="1" ht="15" customHeight="1" x14ac:dyDescent="0.2">
      <c r="A159" s="55" t="s">
        <v>432</v>
      </c>
      <c r="B159" s="55" t="s">
        <v>801</v>
      </c>
      <c r="C159" s="55" t="s">
        <v>802</v>
      </c>
      <c r="D159" s="55" t="s">
        <v>53</v>
      </c>
      <c r="E159" s="55" t="s">
        <v>302</v>
      </c>
      <c r="F159" s="35" t="s">
        <v>9</v>
      </c>
      <c r="G159" s="72">
        <v>80500</v>
      </c>
      <c r="H159" s="37">
        <v>7285.36</v>
      </c>
      <c r="I159" s="25">
        <v>25</v>
      </c>
      <c r="J159" s="25">
        <f>+G159*2.87%</f>
        <v>2310.35</v>
      </c>
      <c r="K159" s="25">
        <f>+G159*7.1%</f>
        <v>5715.4999999999991</v>
      </c>
      <c r="L159" s="28">
        <v>490.03</v>
      </c>
      <c r="M159" s="25">
        <f>+G159*3.04%</f>
        <v>2447.1999999999998</v>
      </c>
      <c r="N159" s="25">
        <f>+G159*7.09%</f>
        <v>5707.4500000000007</v>
      </c>
      <c r="O159" s="37">
        <v>932.76</v>
      </c>
      <c r="P159" s="25">
        <f>SUM(J159:O159)</f>
        <v>17603.289999999997</v>
      </c>
      <c r="Q159" s="25">
        <f>+H159+I159+J159+M159+O159</f>
        <v>13000.67</v>
      </c>
      <c r="R159" s="25">
        <f>+K159+L159+N159</f>
        <v>11912.98</v>
      </c>
      <c r="S159" s="25">
        <f>G159-Q159</f>
        <v>67499.33</v>
      </c>
      <c r="T159" s="26">
        <v>111</v>
      </c>
      <c r="U159" s="10"/>
      <c r="V159" s="10"/>
      <c r="W159" s="10"/>
      <c r="X159" s="10"/>
      <c r="Y159" s="10"/>
      <c r="Z159" s="10"/>
      <c r="AA159" s="10"/>
      <c r="AB159" s="10"/>
    </row>
    <row r="160" spans="1:28" s="53" customFormat="1" ht="15" customHeight="1" x14ac:dyDescent="0.2">
      <c r="A160" s="55" t="s">
        <v>433</v>
      </c>
      <c r="B160" s="55" t="s">
        <v>803</v>
      </c>
      <c r="C160" s="55" t="s">
        <v>804</v>
      </c>
      <c r="D160" s="55" t="s">
        <v>42</v>
      </c>
      <c r="E160" s="55" t="s">
        <v>434</v>
      </c>
      <c r="F160" s="35" t="s">
        <v>9</v>
      </c>
      <c r="G160" s="72">
        <v>82500</v>
      </c>
      <c r="H160" s="37">
        <v>7755.81</v>
      </c>
      <c r="I160" s="25">
        <v>25</v>
      </c>
      <c r="J160" s="25">
        <f>+G160*2.87%</f>
        <v>2367.75</v>
      </c>
      <c r="K160" s="25">
        <f>+G160*7.1%</f>
        <v>5857.4999999999991</v>
      </c>
      <c r="L160" s="28">
        <v>490.03</v>
      </c>
      <c r="M160" s="25">
        <f>+G160*3.04%</f>
        <v>2508</v>
      </c>
      <c r="N160" s="25">
        <f>+G160*7.09%</f>
        <v>5849.25</v>
      </c>
      <c r="O160" s="37">
        <v>932.76</v>
      </c>
      <c r="P160" s="25">
        <f>SUM(J160:O160)</f>
        <v>18005.289999999997</v>
      </c>
      <c r="Q160" s="25">
        <f>+H160+I160+J160+M160+O160</f>
        <v>13589.320000000002</v>
      </c>
      <c r="R160" s="25">
        <f>+K160+L160+N160</f>
        <v>12196.779999999999</v>
      </c>
      <c r="S160" s="25">
        <f>G160-Q160</f>
        <v>68910.679999999993</v>
      </c>
      <c r="T160" s="26">
        <v>111</v>
      </c>
      <c r="U160" s="24"/>
      <c r="V160" s="8"/>
      <c r="W160" s="10"/>
      <c r="X160" s="10"/>
      <c r="Y160" s="10"/>
      <c r="Z160" s="10"/>
      <c r="AA160" s="10"/>
      <c r="AB160" s="10"/>
    </row>
    <row r="161" spans="1:28" s="53" customFormat="1" ht="15" customHeight="1" x14ac:dyDescent="0.2">
      <c r="A161" s="55" t="s">
        <v>435</v>
      </c>
      <c r="B161" s="55" t="s">
        <v>805</v>
      </c>
      <c r="C161" s="55" t="s">
        <v>806</v>
      </c>
      <c r="D161" s="55" t="s">
        <v>14</v>
      </c>
      <c r="E161" s="55" t="s">
        <v>18</v>
      </c>
      <c r="F161" s="35" t="s">
        <v>9</v>
      </c>
      <c r="G161" s="72">
        <v>108900</v>
      </c>
      <c r="H161" s="37">
        <v>14198.94</v>
      </c>
      <c r="I161" s="25">
        <v>25</v>
      </c>
      <c r="J161" s="25">
        <f>+G161*2.87%</f>
        <v>3125.43</v>
      </c>
      <c r="K161" s="25">
        <f>+G161*7.1%</f>
        <v>7731.9</v>
      </c>
      <c r="L161" s="28">
        <v>490.03</v>
      </c>
      <c r="M161" s="25">
        <v>3310.56</v>
      </c>
      <c r="N161" s="25">
        <v>7721.01</v>
      </c>
      <c r="O161" s="27">
        <v>0</v>
      </c>
      <c r="P161" s="25">
        <f>SUM(J161:O161)</f>
        <v>22378.93</v>
      </c>
      <c r="Q161" s="25">
        <f>+H161+I161+J161+M161+O161</f>
        <v>20659.93</v>
      </c>
      <c r="R161" s="25">
        <f>+K161+L161+N161</f>
        <v>15942.94</v>
      </c>
      <c r="S161" s="25">
        <f>G161-Q161</f>
        <v>88240.07</v>
      </c>
      <c r="T161" s="26">
        <v>111</v>
      </c>
      <c r="U161" s="24"/>
      <c r="W161" s="10"/>
      <c r="X161" s="10"/>
      <c r="Y161" s="10"/>
      <c r="Z161" s="10"/>
      <c r="AA161" s="10"/>
      <c r="AB161" s="10"/>
    </row>
    <row r="162" spans="1:28" s="53" customFormat="1" ht="15" customHeight="1" x14ac:dyDescent="0.2">
      <c r="A162" s="55" t="s">
        <v>436</v>
      </c>
      <c r="B162" s="55" t="s">
        <v>807</v>
      </c>
      <c r="C162" s="55" t="s">
        <v>808</v>
      </c>
      <c r="D162" s="55" t="s">
        <v>125</v>
      </c>
      <c r="E162" s="55" t="s">
        <v>54</v>
      </c>
      <c r="F162" s="35" t="s">
        <v>9</v>
      </c>
      <c r="G162" s="72">
        <v>13915</v>
      </c>
      <c r="H162" s="27">
        <v>0</v>
      </c>
      <c r="I162" s="25">
        <v>25</v>
      </c>
      <c r="J162" s="25">
        <f>+G162*2.87%</f>
        <v>399.3605</v>
      </c>
      <c r="K162" s="25">
        <f>+G162*7.1%</f>
        <v>987.96499999999992</v>
      </c>
      <c r="L162" s="28">
        <f>+G162*1.1%</f>
        <v>153.06500000000003</v>
      </c>
      <c r="M162" s="25">
        <f>+G162*3.04%</f>
        <v>423.01600000000002</v>
      </c>
      <c r="N162" s="25">
        <f>+G162*7.09%</f>
        <v>986.57350000000008</v>
      </c>
      <c r="O162" s="27">
        <v>0</v>
      </c>
      <c r="P162" s="25">
        <f>SUM(J162:O162)</f>
        <v>2949.98</v>
      </c>
      <c r="Q162" s="25">
        <f>+H162+I162+J162+M162+O162</f>
        <v>847.37650000000008</v>
      </c>
      <c r="R162" s="25">
        <f>+K162+L162+N162</f>
        <v>2127.6035000000002</v>
      </c>
      <c r="S162" s="25">
        <f>G162-Q162</f>
        <v>13067.6235</v>
      </c>
      <c r="T162" s="26">
        <v>111</v>
      </c>
      <c r="U162" s="24"/>
      <c r="W162" s="10"/>
      <c r="X162" s="10"/>
      <c r="Y162" s="10"/>
      <c r="Z162" s="10"/>
      <c r="AA162" s="10"/>
      <c r="AB162" s="10"/>
    </row>
    <row r="163" spans="1:28" s="53" customFormat="1" ht="15" customHeight="1" x14ac:dyDescent="0.2">
      <c r="A163" s="55" t="s">
        <v>437</v>
      </c>
      <c r="B163" s="55" t="s">
        <v>809</v>
      </c>
      <c r="C163" s="55" t="s">
        <v>810</v>
      </c>
      <c r="D163" s="55" t="s">
        <v>125</v>
      </c>
      <c r="E163" s="55" t="s">
        <v>62</v>
      </c>
      <c r="F163" s="35" t="s">
        <v>9</v>
      </c>
      <c r="G163" s="72">
        <v>22365.200000000001</v>
      </c>
      <c r="H163" s="27">
        <v>0</v>
      </c>
      <c r="I163" s="25">
        <v>25</v>
      </c>
      <c r="J163" s="25">
        <f>+G163*2.87%</f>
        <v>641.88124000000005</v>
      </c>
      <c r="K163" s="25">
        <f>+G163*7.1%</f>
        <v>1587.9291999999998</v>
      </c>
      <c r="L163" s="28">
        <f>+G163*1.1%</f>
        <v>246.01720000000003</v>
      </c>
      <c r="M163" s="25">
        <f>+G163*3.04%</f>
        <v>679.90208000000007</v>
      </c>
      <c r="N163" s="25">
        <f>+G163*7.09%</f>
        <v>1585.6926800000001</v>
      </c>
      <c r="O163" s="27">
        <v>0</v>
      </c>
      <c r="P163" s="25">
        <f>SUM(J163:O163)</f>
        <v>4741.4224000000004</v>
      </c>
      <c r="Q163" s="25">
        <f>+H163+I163+J163+M163+O163</f>
        <v>1346.78332</v>
      </c>
      <c r="R163" s="25">
        <f>+K163+L163+N163</f>
        <v>3419.6390799999999</v>
      </c>
      <c r="S163" s="25">
        <f>G163-Q163</f>
        <v>21018.416680000002</v>
      </c>
      <c r="T163" s="26">
        <v>111</v>
      </c>
      <c r="U163" s="24"/>
      <c r="V163" s="8"/>
      <c r="W163" s="10"/>
      <c r="X163" s="10"/>
      <c r="Y163" s="10"/>
      <c r="Z163" s="10"/>
      <c r="AA163" s="10"/>
      <c r="AB163" s="10"/>
    </row>
    <row r="164" spans="1:28" s="53" customFormat="1" ht="15" customHeight="1" x14ac:dyDescent="0.2">
      <c r="A164" s="55" t="s">
        <v>438</v>
      </c>
      <c r="B164" s="55" t="s">
        <v>811</v>
      </c>
      <c r="C164" s="55" t="s">
        <v>812</v>
      </c>
      <c r="D164" s="55" t="s">
        <v>125</v>
      </c>
      <c r="E164" s="55" t="s">
        <v>49</v>
      </c>
      <c r="F164" s="35" t="s">
        <v>9</v>
      </c>
      <c r="G164" s="72">
        <v>21859.200000000001</v>
      </c>
      <c r="H164" s="27">
        <v>0</v>
      </c>
      <c r="I164" s="25">
        <v>25</v>
      </c>
      <c r="J164" s="25">
        <f>+G164*2.87%</f>
        <v>627.35904000000005</v>
      </c>
      <c r="K164" s="25">
        <f>+G164*7.1%</f>
        <v>1552.0031999999999</v>
      </c>
      <c r="L164" s="28">
        <f>+G164*1.1%</f>
        <v>240.45120000000003</v>
      </c>
      <c r="M164" s="25">
        <f>+G164*3.04%</f>
        <v>664.51967999999999</v>
      </c>
      <c r="N164" s="25">
        <f>+G164*7.09%</f>
        <v>1549.8172800000002</v>
      </c>
      <c r="O164" s="57">
        <v>0</v>
      </c>
      <c r="P164" s="25">
        <f>SUM(J164:O164)</f>
        <v>4634.1504000000004</v>
      </c>
      <c r="Q164" s="25">
        <f>+H164+I164+J164+M164+O164</f>
        <v>1316.8787200000002</v>
      </c>
      <c r="R164" s="25">
        <f>+K164+L164+N164</f>
        <v>3342.2716799999998</v>
      </c>
      <c r="S164" s="25">
        <f>G164-Q164</f>
        <v>20542.32128</v>
      </c>
      <c r="T164" s="26">
        <v>111</v>
      </c>
      <c r="U164" s="24"/>
      <c r="W164" s="10"/>
      <c r="X164" s="10"/>
      <c r="Y164" s="10"/>
      <c r="Z164" s="10"/>
      <c r="AA164" s="10"/>
      <c r="AB164" s="10"/>
    </row>
    <row r="165" spans="1:28" s="53" customFormat="1" ht="15" customHeight="1" x14ac:dyDescent="0.2">
      <c r="A165" s="55" t="s">
        <v>439</v>
      </c>
      <c r="B165" s="55" t="s">
        <v>813</v>
      </c>
      <c r="C165" s="55" t="s">
        <v>814</v>
      </c>
      <c r="D165" s="55" t="s">
        <v>125</v>
      </c>
      <c r="E165" s="55" t="s">
        <v>54</v>
      </c>
      <c r="F165" s="35" t="s">
        <v>9</v>
      </c>
      <c r="G165" s="72">
        <v>13358.4</v>
      </c>
      <c r="H165" s="27">
        <v>0</v>
      </c>
      <c r="I165" s="25">
        <v>25</v>
      </c>
      <c r="J165" s="25">
        <f>+G165*2.87%</f>
        <v>383.38607999999999</v>
      </c>
      <c r="K165" s="25">
        <f>+G165*7.1%</f>
        <v>948.44639999999993</v>
      </c>
      <c r="L165" s="28">
        <f>+G165*1.1%</f>
        <v>146.94240000000002</v>
      </c>
      <c r="M165" s="25">
        <f>+G165*3.04%</f>
        <v>406.09535999999997</v>
      </c>
      <c r="N165" s="25">
        <f>+G165*7.09%</f>
        <v>947.11056000000008</v>
      </c>
      <c r="O165" s="27">
        <v>0</v>
      </c>
      <c r="P165" s="25">
        <f>SUM(J165:O165)</f>
        <v>2831.9808000000003</v>
      </c>
      <c r="Q165" s="25">
        <f>+H165+I165+J165+M165+O165</f>
        <v>814.48144000000002</v>
      </c>
      <c r="R165" s="25">
        <f>+K165+L165+N165</f>
        <v>2042.49936</v>
      </c>
      <c r="S165" s="25">
        <f>G165-Q165</f>
        <v>12543.91856</v>
      </c>
      <c r="T165" s="26">
        <v>111</v>
      </c>
      <c r="U165" s="24"/>
      <c r="W165" s="59"/>
      <c r="X165" s="59"/>
      <c r="Y165" s="59"/>
      <c r="Z165" s="59"/>
      <c r="AA165" s="59"/>
      <c r="AB165" s="59"/>
    </row>
    <row r="166" spans="1:28" s="53" customFormat="1" ht="15" customHeight="1" x14ac:dyDescent="0.2">
      <c r="A166" s="55" t="s">
        <v>440</v>
      </c>
      <c r="B166" s="55" t="s">
        <v>815</v>
      </c>
      <c r="C166" s="55" t="s">
        <v>816</v>
      </c>
      <c r="D166" s="55" t="s">
        <v>14</v>
      </c>
      <c r="E166" s="55" t="s">
        <v>80</v>
      </c>
      <c r="F166" s="35" t="s">
        <v>9</v>
      </c>
      <c r="G166" s="72">
        <v>20872.5</v>
      </c>
      <c r="H166" s="27">
        <v>0</v>
      </c>
      <c r="I166" s="25">
        <v>25</v>
      </c>
      <c r="J166" s="25">
        <f>+G166*2.87%</f>
        <v>599.04075</v>
      </c>
      <c r="K166" s="25">
        <f>+G166*7.1%</f>
        <v>1481.9474999999998</v>
      </c>
      <c r="L166" s="28">
        <f>+G166*1.1%</f>
        <v>229.59750000000003</v>
      </c>
      <c r="M166" s="25">
        <f>+G166*3.04%</f>
        <v>634.524</v>
      </c>
      <c r="N166" s="25">
        <f>+G166*7.09%</f>
        <v>1479.8602500000002</v>
      </c>
      <c r="O166" s="27">
        <v>0</v>
      </c>
      <c r="P166" s="25">
        <f>SUM(J166:O166)</f>
        <v>4424.9699999999993</v>
      </c>
      <c r="Q166" s="25">
        <f>+H166+I166+J166+M166+O166</f>
        <v>1258.56475</v>
      </c>
      <c r="R166" s="25">
        <f>+K166+L166+N166</f>
        <v>3191.4052499999998</v>
      </c>
      <c r="S166" s="25">
        <f>G166-Q166</f>
        <v>19613.935249999999</v>
      </c>
      <c r="T166" s="26">
        <v>111</v>
      </c>
      <c r="U166" s="24"/>
      <c r="W166" s="59"/>
      <c r="X166" s="59"/>
      <c r="Y166" s="59"/>
      <c r="Z166" s="59"/>
      <c r="AA166" s="59"/>
      <c r="AB166" s="59"/>
    </row>
    <row r="167" spans="1:28" s="53" customFormat="1" ht="15" customHeight="1" x14ac:dyDescent="0.2">
      <c r="A167" s="55" t="s">
        <v>441</v>
      </c>
      <c r="B167" s="55" t="s">
        <v>817</v>
      </c>
      <c r="C167" s="55" t="s">
        <v>818</v>
      </c>
      <c r="D167" s="55" t="s">
        <v>14</v>
      </c>
      <c r="E167" s="55" t="s">
        <v>62</v>
      </c>
      <c r="F167" s="35" t="s">
        <v>9</v>
      </c>
      <c r="G167" s="72">
        <v>22365.200000000001</v>
      </c>
      <c r="H167" s="27">
        <v>0</v>
      </c>
      <c r="I167" s="25">
        <v>25</v>
      </c>
      <c r="J167" s="25">
        <f>+G167*2.87%</f>
        <v>641.88124000000005</v>
      </c>
      <c r="K167" s="25">
        <f>+G167*7.1%</f>
        <v>1587.9291999999998</v>
      </c>
      <c r="L167" s="28">
        <f>+G167*1.1%</f>
        <v>246.01720000000003</v>
      </c>
      <c r="M167" s="25">
        <f>+G167*3.04%</f>
        <v>679.90208000000007</v>
      </c>
      <c r="N167" s="25">
        <f>+G167*7.09%</f>
        <v>1585.6926800000001</v>
      </c>
      <c r="O167" s="27">
        <v>0</v>
      </c>
      <c r="P167" s="25">
        <f>SUM(J167:O167)</f>
        <v>4741.4224000000004</v>
      </c>
      <c r="Q167" s="25">
        <f>+H167+I167+J167+M167+O167</f>
        <v>1346.78332</v>
      </c>
      <c r="R167" s="25">
        <f>+K167+L167+N167</f>
        <v>3419.6390799999999</v>
      </c>
      <c r="S167" s="25">
        <f>G167-Q167</f>
        <v>21018.416680000002</v>
      </c>
      <c r="T167" s="26">
        <v>111</v>
      </c>
      <c r="U167" s="24"/>
      <c r="W167" s="59"/>
      <c r="X167" s="59"/>
      <c r="Y167" s="59"/>
      <c r="Z167" s="59"/>
      <c r="AA167" s="59"/>
      <c r="AB167" s="59"/>
    </row>
    <row r="168" spans="1:28" s="53" customFormat="1" ht="15" customHeight="1" x14ac:dyDescent="0.2">
      <c r="A168" s="55" t="s">
        <v>442</v>
      </c>
      <c r="B168" s="55" t="s">
        <v>1169</v>
      </c>
      <c r="C168" s="55" t="s">
        <v>1168</v>
      </c>
      <c r="D168" s="55" t="s">
        <v>14</v>
      </c>
      <c r="E168" s="55" t="s">
        <v>80</v>
      </c>
      <c r="F168" s="35" t="s">
        <v>9</v>
      </c>
      <c r="G168" s="72">
        <v>20037.599999999999</v>
      </c>
      <c r="H168" s="27">
        <v>0</v>
      </c>
      <c r="I168" s="25">
        <v>25</v>
      </c>
      <c r="J168" s="25">
        <f>+G168*2.87%</f>
        <v>575.07911999999999</v>
      </c>
      <c r="K168" s="25">
        <f>+G168*7.1%</f>
        <v>1422.6695999999997</v>
      </c>
      <c r="L168" s="28">
        <f>+G168*1.1%</f>
        <v>220.4136</v>
      </c>
      <c r="M168" s="25">
        <f>+G168*3.04%</f>
        <v>609.14303999999993</v>
      </c>
      <c r="N168" s="25">
        <f>+G168*7.09%</f>
        <v>1420.6658399999999</v>
      </c>
      <c r="O168" s="27">
        <v>0</v>
      </c>
      <c r="P168" s="25">
        <f>SUM(J168:O168)</f>
        <v>4247.971199999999</v>
      </c>
      <c r="Q168" s="25">
        <f>+H168+I168+J168+M168+O168</f>
        <v>1209.2221599999998</v>
      </c>
      <c r="R168" s="25">
        <f>+K168+L168+N168</f>
        <v>3063.7490399999997</v>
      </c>
      <c r="S168" s="25">
        <f>G168-Q168</f>
        <v>18828.377839999997</v>
      </c>
      <c r="T168" s="26">
        <v>111</v>
      </c>
      <c r="U168" s="24"/>
      <c r="V168" s="7"/>
      <c r="W168" s="59"/>
      <c r="X168" s="59"/>
      <c r="Y168" s="59"/>
      <c r="Z168" s="59"/>
      <c r="AA168" s="59"/>
      <c r="AB168" s="59"/>
    </row>
    <row r="169" spans="1:28" s="53" customFormat="1" ht="15" customHeight="1" x14ac:dyDescent="0.2">
      <c r="A169" s="55" t="s">
        <v>443</v>
      </c>
      <c r="B169" s="55" t="s">
        <v>819</v>
      </c>
      <c r="C169" s="55" t="s">
        <v>820</v>
      </c>
      <c r="D169" s="55" t="s">
        <v>125</v>
      </c>
      <c r="E169" s="55" t="s">
        <v>68</v>
      </c>
      <c r="F169" s="35" t="s">
        <v>9</v>
      </c>
      <c r="G169" s="72">
        <v>24150</v>
      </c>
      <c r="H169" s="27">
        <v>0</v>
      </c>
      <c r="I169" s="25">
        <v>25</v>
      </c>
      <c r="J169" s="25">
        <f>+G169*2.87%</f>
        <v>693.10500000000002</v>
      </c>
      <c r="K169" s="25">
        <f>+G169*7.1%</f>
        <v>1714.6499999999999</v>
      </c>
      <c r="L169" s="28">
        <f>+G169*1.1%</f>
        <v>265.65000000000003</v>
      </c>
      <c r="M169" s="25">
        <f>+G169*3.04%</f>
        <v>734.16</v>
      </c>
      <c r="N169" s="25">
        <f>+G169*7.09%</f>
        <v>1712.2350000000001</v>
      </c>
      <c r="O169" s="27"/>
      <c r="P169" s="25">
        <f>SUM(J169:O169)</f>
        <v>5119.8</v>
      </c>
      <c r="Q169" s="25">
        <f>+H169+I169+J169+M169+O169</f>
        <v>1452.2649999999999</v>
      </c>
      <c r="R169" s="25">
        <f>+K169+L169+N169</f>
        <v>3692.5349999999999</v>
      </c>
      <c r="S169" s="25">
        <f>G169-Q169</f>
        <v>22697.735000000001</v>
      </c>
      <c r="T169" s="26">
        <v>111</v>
      </c>
      <c r="U169" s="10"/>
      <c r="V169" s="10"/>
      <c r="W169" s="59"/>
      <c r="X169" s="59"/>
      <c r="Y169" s="59"/>
      <c r="Z169" s="59"/>
      <c r="AA169" s="59"/>
      <c r="AB169" s="59"/>
    </row>
    <row r="170" spans="1:28" s="53" customFormat="1" ht="15" customHeight="1" x14ac:dyDescent="0.2">
      <c r="A170" s="55" t="s">
        <v>444</v>
      </c>
      <c r="B170" s="55" t="s">
        <v>821</v>
      </c>
      <c r="C170" s="55" t="s">
        <v>822</v>
      </c>
      <c r="D170" s="55" t="s">
        <v>191</v>
      </c>
      <c r="E170" s="55" t="s">
        <v>445</v>
      </c>
      <c r="F170" s="35" t="s">
        <v>9</v>
      </c>
      <c r="G170" s="72">
        <v>34375</v>
      </c>
      <c r="H170" s="27">
        <v>0</v>
      </c>
      <c r="I170" s="25">
        <v>25</v>
      </c>
      <c r="J170" s="25">
        <f>+G170*2.87%</f>
        <v>986.5625</v>
      </c>
      <c r="K170" s="25">
        <f>+G170*7.1%</f>
        <v>2440.625</v>
      </c>
      <c r="L170" s="28">
        <f>+G170*1.1%</f>
        <v>378.12500000000006</v>
      </c>
      <c r="M170" s="25">
        <f>+G170*3.04%</f>
        <v>1045</v>
      </c>
      <c r="N170" s="25">
        <f>+G170*7.09%</f>
        <v>2437.1875</v>
      </c>
      <c r="O170" s="27">
        <v>0</v>
      </c>
      <c r="P170" s="25">
        <f>SUM(J170:O170)</f>
        <v>7287.5</v>
      </c>
      <c r="Q170" s="25">
        <f>+H170+I170+J170+M170+O170</f>
        <v>2056.5625</v>
      </c>
      <c r="R170" s="25">
        <f>+K170+L170+N170</f>
        <v>5255.9375</v>
      </c>
      <c r="S170" s="25">
        <f>G170-Q170</f>
        <v>32318.4375</v>
      </c>
      <c r="T170" s="26">
        <v>111</v>
      </c>
      <c r="U170" s="24"/>
      <c r="W170" s="59"/>
      <c r="X170" s="59"/>
      <c r="Y170" s="59"/>
      <c r="Z170" s="59"/>
      <c r="AA170" s="59"/>
      <c r="AB170" s="59"/>
    </row>
    <row r="171" spans="1:28" s="53" customFormat="1" ht="15" customHeight="1" x14ac:dyDescent="0.2">
      <c r="A171" s="58">
        <v>769</v>
      </c>
      <c r="B171" s="55" t="s">
        <v>823</v>
      </c>
      <c r="C171" s="55" t="s">
        <v>1213</v>
      </c>
      <c r="D171" s="55" t="s">
        <v>23</v>
      </c>
      <c r="E171" s="55" t="s">
        <v>450</v>
      </c>
      <c r="F171" s="35" t="s">
        <v>9</v>
      </c>
      <c r="G171" s="72">
        <v>51455.25</v>
      </c>
      <c r="H171" s="37">
        <v>1779.56</v>
      </c>
      <c r="I171" s="25">
        <v>25</v>
      </c>
      <c r="J171" s="25">
        <f>+G171*2.87%</f>
        <v>1476.7656750000001</v>
      </c>
      <c r="K171" s="25">
        <f>+G171*7.1%</f>
        <v>3653.3227499999998</v>
      </c>
      <c r="L171" s="28">
        <v>490.03</v>
      </c>
      <c r="M171" s="25">
        <f>+G171*3.04%</f>
        <v>1564.2396000000001</v>
      </c>
      <c r="N171" s="25">
        <f>+G171*7.09%</f>
        <v>3648.1772250000004</v>
      </c>
      <c r="O171" s="37">
        <v>1865.52</v>
      </c>
      <c r="P171" s="25">
        <f>SUM(J171:O171)</f>
        <v>12698.055250000001</v>
      </c>
      <c r="Q171" s="25">
        <f>+H171+I171+J171+M171+O171</f>
        <v>6711.0852749999995</v>
      </c>
      <c r="R171" s="25">
        <f>+K171+L171+N171</f>
        <v>7791.5299750000004</v>
      </c>
      <c r="S171" s="25">
        <f>G171-Q171</f>
        <v>44744.164725000002</v>
      </c>
      <c r="T171" s="26">
        <v>111</v>
      </c>
      <c r="U171" s="24"/>
      <c r="W171" s="59"/>
      <c r="X171" s="59"/>
      <c r="Y171" s="59"/>
      <c r="Z171" s="59"/>
      <c r="AA171" s="59"/>
      <c r="AB171" s="59"/>
    </row>
    <row r="172" spans="1:28" s="53" customFormat="1" ht="15" customHeight="1" x14ac:dyDescent="0.2">
      <c r="A172" s="55" t="s">
        <v>452</v>
      </c>
      <c r="B172" s="55" t="s">
        <v>824</v>
      </c>
      <c r="C172" s="55" t="s">
        <v>825</v>
      </c>
      <c r="D172" s="55" t="s">
        <v>22</v>
      </c>
      <c r="E172" s="55" t="s">
        <v>453</v>
      </c>
      <c r="F172" s="35" t="s">
        <v>9</v>
      </c>
      <c r="G172" s="72">
        <v>33880</v>
      </c>
      <c r="H172" s="27">
        <v>0</v>
      </c>
      <c r="I172" s="25">
        <v>25</v>
      </c>
      <c r="J172" s="25">
        <f>+G172*2.87%</f>
        <v>972.35599999999999</v>
      </c>
      <c r="K172" s="25">
        <f>+G172*7.1%</f>
        <v>2405.4799999999996</v>
      </c>
      <c r="L172" s="28">
        <f>+G172*1.1%</f>
        <v>372.68000000000006</v>
      </c>
      <c r="M172" s="25">
        <f>+G172*3.04%</f>
        <v>1029.952</v>
      </c>
      <c r="N172" s="25">
        <f>+G172*7.09%</f>
        <v>2402.0920000000001</v>
      </c>
      <c r="O172" s="37">
        <v>932.76</v>
      </c>
      <c r="P172" s="25">
        <f>SUM(J172:O172)</f>
        <v>8115.32</v>
      </c>
      <c r="Q172" s="25">
        <f>+H172+I172+J172+M172+O172</f>
        <v>2960.0680000000002</v>
      </c>
      <c r="R172" s="25">
        <f>+K172+L172+N172</f>
        <v>5180.2520000000004</v>
      </c>
      <c r="S172" s="25">
        <f>G172-Q172</f>
        <v>30919.932000000001</v>
      </c>
      <c r="T172" s="26">
        <v>111</v>
      </c>
      <c r="U172" s="10"/>
      <c r="V172" s="10"/>
      <c r="W172" s="59"/>
      <c r="X172" s="59"/>
      <c r="Y172" s="59"/>
      <c r="Z172" s="59"/>
      <c r="AA172" s="59"/>
      <c r="AB172" s="59"/>
    </row>
    <row r="173" spans="1:28" s="53" customFormat="1" ht="15" customHeight="1" x14ac:dyDescent="0.2">
      <c r="A173" s="55" t="s">
        <v>454</v>
      </c>
      <c r="B173" s="55" t="s">
        <v>826</v>
      </c>
      <c r="C173" s="55" t="s">
        <v>827</v>
      </c>
      <c r="D173" s="55" t="s">
        <v>22</v>
      </c>
      <c r="E173" s="55" t="s">
        <v>182</v>
      </c>
      <c r="F173" s="35" t="s">
        <v>9</v>
      </c>
      <c r="G173" s="72">
        <v>28875</v>
      </c>
      <c r="H173" s="27">
        <v>0</v>
      </c>
      <c r="I173" s="25">
        <v>25</v>
      </c>
      <c r="J173" s="25">
        <f>+G173*2.87%</f>
        <v>828.71249999999998</v>
      </c>
      <c r="K173" s="25">
        <f>+G173*7.1%</f>
        <v>2050.125</v>
      </c>
      <c r="L173" s="28">
        <f>+G173*1.1%</f>
        <v>317.62500000000006</v>
      </c>
      <c r="M173" s="25">
        <f>+G173*3.04%</f>
        <v>877.8</v>
      </c>
      <c r="N173" s="25">
        <f>+G173*7.09%</f>
        <v>2047.2375000000002</v>
      </c>
      <c r="O173" s="37">
        <v>932.76</v>
      </c>
      <c r="P173" s="25">
        <f>SUM(J173:O173)</f>
        <v>7054.26</v>
      </c>
      <c r="Q173" s="25">
        <f>+H173+I173+J173+M173+O173</f>
        <v>2664.2725</v>
      </c>
      <c r="R173" s="25">
        <f>+K173+L173+N173</f>
        <v>4414.9875000000002</v>
      </c>
      <c r="S173" s="25">
        <f>G173-Q173</f>
        <v>26210.727500000001</v>
      </c>
      <c r="T173" s="26">
        <v>111</v>
      </c>
      <c r="W173" s="59"/>
      <c r="X173" s="59"/>
      <c r="Y173" s="59"/>
      <c r="Z173" s="59"/>
      <c r="AA173" s="59"/>
      <c r="AB173" s="59"/>
    </row>
    <row r="174" spans="1:28" s="53" customFormat="1" ht="15" customHeight="1" x14ac:dyDescent="0.2">
      <c r="A174" s="55" t="s">
        <v>455</v>
      </c>
      <c r="B174" s="55" t="s">
        <v>828</v>
      </c>
      <c r="C174" s="55" t="s">
        <v>829</v>
      </c>
      <c r="D174" s="55" t="s">
        <v>22</v>
      </c>
      <c r="E174" s="55" t="s">
        <v>26</v>
      </c>
      <c r="F174" s="35" t="s">
        <v>9</v>
      </c>
      <c r="G174" s="72">
        <v>25300</v>
      </c>
      <c r="H174" s="27">
        <v>0</v>
      </c>
      <c r="I174" s="25">
        <v>25</v>
      </c>
      <c r="J174" s="25">
        <f>+G174*2.87%</f>
        <v>726.11</v>
      </c>
      <c r="K174" s="25">
        <f>+G174*7.1%</f>
        <v>1796.2999999999997</v>
      </c>
      <c r="L174" s="28">
        <f>+G174*1.1%</f>
        <v>278.3</v>
      </c>
      <c r="M174" s="25">
        <f>+G174*3.04%</f>
        <v>769.12</v>
      </c>
      <c r="N174" s="25">
        <f>+G174*7.09%</f>
        <v>1793.7700000000002</v>
      </c>
      <c r="O174" s="37">
        <v>932.76</v>
      </c>
      <c r="P174" s="25">
        <f>SUM(J174:O174)</f>
        <v>6296.3600000000006</v>
      </c>
      <c r="Q174" s="25">
        <f>+H174+I174+J174+M174+O174</f>
        <v>2452.9899999999998</v>
      </c>
      <c r="R174" s="25">
        <f>+K174+L174+N174</f>
        <v>3868.37</v>
      </c>
      <c r="S174" s="25">
        <f>G174-Q174</f>
        <v>22847.010000000002</v>
      </c>
      <c r="T174" s="26">
        <v>111</v>
      </c>
      <c r="U174" s="24"/>
      <c r="V174" s="8"/>
      <c r="W174" s="59"/>
      <c r="X174" s="59"/>
      <c r="Y174" s="59"/>
      <c r="Z174" s="59"/>
      <c r="AA174" s="59"/>
      <c r="AB174" s="59"/>
    </row>
    <row r="175" spans="1:28" s="53" customFormat="1" ht="15" customHeight="1" x14ac:dyDescent="0.2">
      <c r="A175" s="55" t="s">
        <v>456</v>
      </c>
      <c r="B175" s="55" t="s">
        <v>830</v>
      </c>
      <c r="C175" s="55" t="s">
        <v>831</v>
      </c>
      <c r="D175" s="55" t="s">
        <v>22</v>
      </c>
      <c r="E175" s="55" t="s">
        <v>13</v>
      </c>
      <c r="F175" s="35" t="s">
        <v>9</v>
      </c>
      <c r="G175" s="72">
        <v>27500</v>
      </c>
      <c r="H175" s="31">
        <v>0</v>
      </c>
      <c r="I175" s="25">
        <v>25</v>
      </c>
      <c r="J175" s="25">
        <f>+G175*2.87%</f>
        <v>789.25</v>
      </c>
      <c r="K175" s="25">
        <f>+G175*7.1%</f>
        <v>1952.4999999999998</v>
      </c>
      <c r="L175" s="28">
        <f>+G175*1.1%</f>
        <v>302.50000000000006</v>
      </c>
      <c r="M175" s="25">
        <f>+G175*3.04%</f>
        <v>836</v>
      </c>
      <c r="N175" s="25">
        <f>+G175*7.09%</f>
        <v>1949.7500000000002</v>
      </c>
      <c r="O175" s="27">
        <v>0</v>
      </c>
      <c r="P175" s="25">
        <f>SUM(J175:O175)</f>
        <v>5830</v>
      </c>
      <c r="Q175" s="25">
        <f>+H175+I175+J175+M175+O175</f>
        <v>1650.25</v>
      </c>
      <c r="R175" s="25">
        <f>+K175+L175+N175</f>
        <v>4204.75</v>
      </c>
      <c r="S175" s="25">
        <f>G175-Q175</f>
        <v>25849.75</v>
      </c>
      <c r="T175" s="26">
        <v>111</v>
      </c>
      <c r="U175" s="24"/>
      <c r="W175" s="59"/>
      <c r="X175" s="59"/>
      <c r="Y175" s="59"/>
      <c r="Z175" s="59"/>
      <c r="AA175" s="59"/>
      <c r="AB175" s="59"/>
    </row>
    <row r="176" spans="1:28" s="53" customFormat="1" ht="15" customHeight="1" x14ac:dyDescent="0.2">
      <c r="A176" s="55" t="s">
        <v>457</v>
      </c>
      <c r="B176" s="55" t="s">
        <v>832</v>
      </c>
      <c r="C176" s="55" t="s">
        <v>833</v>
      </c>
      <c r="D176" s="55" t="s">
        <v>22</v>
      </c>
      <c r="E176" s="55" t="s">
        <v>72</v>
      </c>
      <c r="F176" s="35" t="s">
        <v>9</v>
      </c>
      <c r="G176" s="72">
        <v>58443</v>
      </c>
      <c r="H176" s="37">
        <v>3193.65</v>
      </c>
      <c r="I176" s="25">
        <v>25</v>
      </c>
      <c r="J176" s="25">
        <f>+G176*2.87%</f>
        <v>1677.3141000000001</v>
      </c>
      <c r="K176" s="25">
        <f>+G176*7.1%</f>
        <v>4149.4529999999995</v>
      </c>
      <c r="L176" s="28">
        <v>490.03</v>
      </c>
      <c r="M176" s="25">
        <f>+G176*3.04%</f>
        <v>1776.6672000000001</v>
      </c>
      <c r="N176" s="25">
        <f>+G176*7.09%</f>
        <v>4143.6087000000007</v>
      </c>
      <c r="O176" s="27">
        <v>0</v>
      </c>
      <c r="P176" s="25">
        <f>SUM(J176:O176)</f>
        <v>12237.073</v>
      </c>
      <c r="Q176" s="25">
        <f>+H176+I176+J176+M176+O176</f>
        <v>6672.6313</v>
      </c>
      <c r="R176" s="25">
        <f>+K176+L176+N176</f>
        <v>8783.0917000000009</v>
      </c>
      <c r="S176" s="25">
        <f>G176-Q176</f>
        <v>51770.368699999999</v>
      </c>
      <c r="T176" s="26">
        <v>111</v>
      </c>
      <c r="U176" s="24"/>
      <c r="W176" s="59"/>
      <c r="X176" s="59"/>
      <c r="Y176" s="59"/>
      <c r="Z176" s="59"/>
      <c r="AA176" s="59"/>
      <c r="AB176" s="59"/>
    </row>
    <row r="177" spans="1:28" s="53" customFormat="1" ht="15" customHeight="1" x14ac:dyDescent="0.2">
      <c r="A177" s="55" t="s">
        <v>458</v>
      </c>
      <c r="B177" s="55" t="s">
        <v>834</v>
      </c>
      <c r="C177" s="55" t="s">
        <v>835</v>
      </c>
      <c r="D177" s="55" t="s">
        <v>22</v>
      </c>
      <c r="E177" s="55" t="s">
        <v>176</v>
      </c>
      <c r="F177" s="35" t="s">
        <v>9</v>
      </c>
      <c r="G177" s="72">
        <v>28386.6</v>
      </c>
      <c r="H177" s="27">
        <v>0</v>
      </c>
      <c r="I177" s="25">
        <v>25</v>
      </c>
      <c r="J177" s="25">
        <f>+G177*2.87%</f>
        <v>814.6954199999999</v>
      </c>
      <c r="K177" s="25">
        <f>+G177*7.1%</f>
        <v>2015.4485999999997</v>
      </c>
      <c r="L177" s="28">
        <f>+G177*1.1%</f>
        <v>312.25260000000003</v>
      </c>
      <c r="M177" s="25">
        <f>+G177*3.04%</f>
        <v>862.95263999999997</v>
      </c>
      <c r="N177" s="25">
        <f>+G177*7.09%</f>
        <v>2012.6099400000001</v>
      </c>
      <c r="O177" s="37">
        <v>932.76</v>
      </c>
      <c r="P177" s="25">
        <f>SUM(J177:O177)</f>
        <v>6950.7191999999995</v>
      </c>
      <c r="Q177" s="25">
        <f>+H177+I177+J177+M177+O177</f>
        <v>2635.4080599999998</v>
      </c>
      <c r="R177" s="25">
        <f>+K177+L177+N177</f>
        <v>4340.3111399999998</v>
      </c>
      <c r="S177" s="25">
        <f>G177-Q177</f>
        <v>25751.191939999997</v>
      </c>
      <c r="T177" s="26">
        <v>111</v>
      </c>
      <c r="U177" s="24"/>
      <c r="W177" s="59"/>
      <c r="X177" s="59"/>
      <c r="Y177" s="59"/>
      <c r="Z177" s="59"/>
      <c r="AA177" s="59"/>
      <c r="AB177" s="59"/>
    </row>
    <row r="178" spans="1:28" s="53" customFormat="1" ht="15" customHeight="1" x14ac:dyDescent="0.2">
      <c r="A178" s="55" t="s">
        <v>459</v>
      </c>
      <c r="B178" s="55" t="s">
        <v>836</v>
      </c>
      <c r="C178" s="55" t="s">
        <v>837</v>
      </c>
      <c r="D178" s="55" t="s">
        <v>22</v>
      </c>
      <c r="E178" s="55" t="s">
        <v>26</v>
      </c>
      <c r="F178" s="35" t="s">
        <v>9</v>
      </c>
      <c r="G178" s="72">
        <v>25300</v>
      </c>
      <c r="H178" s="27">
        <v>0</v>
      </c>
      <c r="I178" s="25">
        <v>25</v>
      </c>
      <c r="J178" s="25">
        <f>+G178*2.87%</f>
        <v>726.11</v>
      </c>
      <c r="K178" s="25">
        <f>+G178*7.1%</f>
        <v>1796.2999999999997</v>
      </c>
      <c r="L178" s="28">
        <f>+G178*1.1%</f>
        <v>278.3</v>
      </c>
      <c r="M178" s="25">
        <f>+G178*3.04%</f>
        <v>769.12</v>
      </c>
      <c r="N178" s="25">
        <f>+G178*7.09%</f>
        <v>1793.7700000000002</v>
      </c>
      <c r="O178" s="27">
        <v>0</v>
      </c>
      <c r="P178" s="25">
        <f>SUM(J178:O178)</f>
        <v>5363.6</v>
      </c>
      <c r="Q178" s="25">
        <f>+H178+I178+J178+M178+O178</f>
        <v>1520.23</v>
      </c>
      <c r="R178" s="25">
        <f>+K178+L178+N178</f>
        <v>3868.37</v>
      </c>
      <c r="S178" s="25">
        <f>G178-Q178</f>
        <v>23779.77</v>
      </c>
      <c r="T178" s="26">
        <v>111</v>
      </c>
      <c r="U178" s="24"/>
      <c r="W178" s="59"/>
      <c r="X178" s="59"/>
      <c r="Y178" s="59"/>
      <c r="Z178" s="59"/>
      <c r="AA178" s="59"/>
      <c r="AB178" s="59"/>
    </row>
    <row r="179" spans="1:28" s="53" customFormat="1" ht="15" customHeight="1" x14ac:dyDescent="0.2">
      <c r="A179" s="55" t="s">
        <v>460</v>
      </c>
      <c r="B179" s="55" t="s">
        <v>838</v>
      </c>
      <c r="C179" s="55" t="s">
        <v>839</v>
      </c>
      <c r="D179" s="55" t="s">
        <v>22</v>
      </c>
      <c r="E179" s="55" t="s">
        <v>461</v>
      </c>
      <c r="F179" s="35" t="s">
        <v>9</v>
      </c>
      <c r="G179" s="72">
        <v>30000</v>
      </c>
      <c r="H179" s="27">
        <v>0</v>
      </c>
      <c r="I179" s="25">
        <v>25</v>
      </c>
      <c r="J179" s="25">
        <f>+G179*2.87%</f>
        <v>861</v>
      </c>
      <c r="K179" s="25">
        <f>+G179*7.1%</f>
        <v>2130</v>
      </c>
      <c r="L179" s="28">
        <f>+G179*1.1%</f>
        <v>330.00000000000006</v>
      </c>
      <c r="M179" s="25">
        <f>+G179*3.04%</f>
        <v>912</v>
      </c>
      <c r="N179" s="25">
        <f>+G179*7.09%</f>
        <v>2127</v>
      </c>
      <c r="O179" s="37">
        <v>932.76</v>
      </c>
      <c r="P179" s="25">
        <f>SUM(J179:O179)</f>
        <v>7292.76</v>
      </c>
      <c r="Q179" s="25">
        <f>+H179+I179+J179+M179+O179</f>
        <v>2730.76</v>
      </c>
      <c r="R179" s="25">
        <f>+K179+L179+N179</f>
        <v>4587</v>
      </c>
      <c r="S179" s="25">
        <f>G179-Q179</f>
        <v>27269.239999999998</v>
      </c>
      <c r="T179" s="26">
        <v>111</v>
      </c>
      <c r="W179" s="59"/>
      <c r="X179" s="59"/>
      <c r="Y179" s="59"/>
      <c r="Z179" s="59"/>
      <c r="AA179" s="59"/>
      <c r="AB179" s="59"/>
    </row>
    <row r="180" spans="1:28" s="53" customFormat="1" ht="15" customHeight="1" x14ac:dyDescent="0.2">
      <c r="A180" s="55" t="s">
        <v>462</v>
      </c>
      <c r="B180" s="55" t="s">
        <v>840</v>
      </c>
      <c r="C180" s="55" t="s">
        <v>841</v>
      </c>
      <c r="D180" s="55" t="s">
        <v>40</v>
      </c>
      <c r="E180" s="55" t="s">
        <v>40</v>
      </c>
      <c r="F180" s="35" t="s">
        <v>9</v>
      </c>
      <c r="G180" s="72">
        <v>13310</v>
      </c>
      <c r="H180" s="27">
        <v>0</v>
      </c>
      <c r="I180" s="25">
        <v>25</v>
      </c>
      <c r="J180" s="25">
        <f>+G180*2.87%</f>
        <v>381.99700000000001</v>
      </c>
      <c r="K180" s="25">
        <f>+G180*7.1%</f>
        <v>945.00999999999988</v>
      </c>
      <c r="L180" s="28">
        <f>+G180*1.1%</f>
        <v>146.41000000000003</v>
      </c>
      <c r="M180" s="25">
        <f>+G180*3.04%</f>
        <v>404.62400000000002</v>
      </c>
      <c r="N180" s="25">
        <f>+G180*7.09%</f>
        <v>943.67900000000009</v>
      </c>
      <c r="O180" s="27">
        <v>0</v>
      </c>
      <c r="P180" s="25">
        <f>SUM(J180:O180)</f>
        <v>2821.7200000000003</v>
      </c>
      <c r="Q180" s="25">
        <f>+H180+I180+J180+M180+O180</f>
        <v>811.62100000000009</v>
      </c>
      <c r="R180" s="25">
        <f>+K180+L180+N180</f>
        <v>2035.0989999999999</v>
      </c>
      <c r="S180" s="25">
        <f>G180-Q180</f>
        <v>12498.379000000001</v>
      </c>
      <c r="T180" s="26">
        <v>111</v>
      </c>
      <c r="U180" s="24"/>
      <c r="W180" s="59"/>
      <c r="X180" s="59"/>
      <c r="Y180" s="59"/>
      <c r="Z180" s="59"/>
      <c r="AA180" s="59"/>
      <c r="AB180" s="59"/>
    </row>
    <row r="181" spans="1:28" s="53" customFormat="1" ht="15" customHeight="1" x14ac:dyDescent="0.2">
      <c r="A181" s="55" t="s">
        <v>463</v>
      </c>
      <c r="B181" s="55" t="s">
        <v>842</v>
      </c>
      <c r="C181" s="55" t="s">
        <v>843</v>
      </c>
      <c r="D181" s="55" t="s">
        <v>32</v>
      </c>
      <c r="E181" s="55" t="s">
        <v>464</v>
      </c>
      <c r="F181" s="35" t="s">
        <v>9</v>
      </c>
      <c r="G181" s="72">
        <v>26450</v>
      </c>
      <c r="H181" s="27">
        <v>0</v>
      </c>
      <c r="I181" s="25">
        <v>25</v>
      </c>
      <c r="J181" s="25">
        <f>+G181*2.87%</f>
        <v>759.11500000000001</v>
      </c>
      <c r="K181" s="25">
        <f>+G181*7.1%</f>
        <v>1877.9499999999998</v>
      </c>
      <c r="L181" s="28">
        <f>+G181*1.1%</f>
        <v>290.95000000000005</v>
      </c>
      <c r="M181" s="25">
        <f>+G181*3.04%</f>
        <v>804.08</v>
      </c>
      <c r="N181" s="25">
        <f>+G181*7.09%</f>
        <v>1875.3050000000001</v>
      </c>
      <c r="O181" s="27">
        <v>0</v>
      </c>
      <c r="P181" s="25">
        <f>SUM(J181:O181)</f>
        <v>5607.4</v>
      </c>
      <c r="Q181" s="25">
        <f>+H181+I181+J181+M181+O181</f>
        <v>1588.1950000000002</v>
      </c>
      <c r="R181" s="25">
        <f>+K181+L181+N181</f>
        <v>4044.2049999999999</v>
      </c>
      <c r="S181" s="25">
        <f>G181-Q181</f>
        <v>24861.805</v>
      </c>
      <c r="T181" s="26">
        <v>111</v>
      </c>
      <c r="U181" s="24"/>
      <c r="V181" s="1"/>
      <c r="W181" s="59"/>
      <c r="X181" s="59"/>
      <c r="Y181" s="59"/>
      <c r="Z181" s="59"/>
      <c r="AA181" s="59"/>
      <c r="AB181" s="59"/>
    </row>
    <row r="182" spans="1:28" s="53" customFormat="1" ht="15" customHeight="1" x14ac:dyDescent="0.2">
      <c r="A182" s="55" t="s">
        <v>465</v>
      </c>
      <c r="B182" s="55" t="s">
        <v>622</v>
      </c>
      <c r="C182" s="55" t="s">
        <v>844</v>
      </c>
      <c r="D182" s="55" t="s">
        <v>16</v>
      </c>
      <c r="E182" s="55" t="s">
        <v>49</v>
      </c>
      <c r="F182" s="35" t="s">
        <v>9</v>
      </c>
      <c r="G182" s="72">
        <v>16560</v>
      </c>
      <c r="H182" s="27">
        <v>0</v>
      </c>
      <c r="I182" s="25">
        <v>25</v>
      </c>
      <c r="J182" s="25">
        <f>+G182*2.87%</f>
        <v>475.27199999999999</v>
      </c>
      <c r="K182" s="25">
        <f>+G182*7.1%</f>
        <v>1175.76</v>
      </c>
      <c r="L182" s="28">
        <f>+G182*1.1%</f>
        <v>182.16000000000003</v>
      </c>
      <c r="M182" s="25">
        <f>+G182*3.04%</f>
        <v>503.42399999999998</v>
      </c>
      <c r="N182" s="25">
        <f>+G182*7.09%</f>
        <v>1174.104</v>
      </c>
      <c r="O182" s="27">
        <v>0</v>
      </c>
      <c r="P182" s="25">
        <f>SUM(J182:O182)</f>
        <v>3510.7200000000003</v>
      </c>
      <c r="Q182" s="25">
        <f>+H182+I182+J182+M182+O182</f>
        <v>1003.6959999999999</v>
      </c>
      <c r="R182" s="25">
        <f>+K182+L182+N182</f>
        <v>2532.0240000000003</v>
      </c>
      <c r="S182" s="25">
        <f>G182-Q182</f>
        <v>15556.304</v>
      </c>
      <c r="T182" s="26">
        <v>111</v>
      </c>
      <c r="U182" s="24"/>
      <c r="W182" s="59"/>
      <c r="X182" s="59"/>
      <c r="Y182" s="59"/>
      <c r="Z182" s="59"/>
      <c r="AA182" s="59"/>
      <c r="AB182" s="59"/>
    </row>
    <row r="183" spans="1:28" s="53" customFormat="1" ht="15" customHeight="1" x14ac:dyDescent="0.2">
      <c r="A183" s="55" t="s">
        <v>466</v>
      </c>
      <c r="B183" s="55" t="s">
        <v>845</v>
      </c>
      <c r="C183" s="55" t="s">
        <v>846</v>
      </c>
      <c r="D183" s="55" t="s">
        <v>38</v>
      </c>
      <c r="E183" s="55" t="s">
        <v>467</v>
      </c>
      <c r="F183" s="35" t="s">
        <v>9</v>
      </c>
      <c r="G183" s="72">
        <v>49500</v>
      </c>
      <c r="H183" s="37">
        <v>1783.43</v>
      </c>
      <c r="I183" s="25">
        <v>25</v>
      </c>
      <c r="J183" s="25">
        <f>+G183*2.87%</f>
        <v>1420.65</v>
      </c>
      <c r="K183" s="25">
        <f>+G183*7.1%</f>
        <v>3514.4999999999995</v>
      </c>
      <c r="L183" s="28">
        <v>490.03</v>
      </c>
      <c r="M183" s="25">
        <f>+G183*3.04%</f>
        <v>1504.8</v>
      </c>
      <c r="N183" s="25">
        <f>+G183*7.09%</f>
        <v>3509.55</v>
      </c>
      <c r="O183" s="27">
        <v>0</v>
      </c>
      <c r="P183" s="25">
        <f>SUM(J183:O183)</f>
        <v>10439.529999999999</v>
      </c>
      <c r="Q183" s="25">
        <f>+H183+I183+J183+M183+O183</f>
        <v>4733.88</v>
      </c>
      <c r="R183" s="25">
        <f>+K183+L183+N183</f>
        <v>7514.08</v>
      </c>
      <c r="S183" s="25">
        <f>G183-Q183</f>
        <v>44766.12</v>
      </c>
      <c r="T183" s="26">
        <v>111</v>
      </c>
      <c r="U183" s="24"/>
      <c r="W183" s="59"/>
      <c r="X183" s="59"/>
      <c r="Y183" s="59"/>
      <c r="Z183" s="59"/>
      <c r="AA183" s="59"/>
      <c r="AB183" s="59"/>
    </row>
    <row r="184" spans="1:28" s="53" customFormat="1" ht="15" customHeight="1" x14ac:dyDescent="0.2">
      <c r="A184" s="55" t="s">
        <v>469</v>
      </c>
      <c r="B184" s="55" t="s">
        <v>847</v>
      </c>
      <c r="C184" s="55" t="s">
        <v>848</v>
      </c>
      <c r="D184" s="55" t="s">
        <v>64</v>
      </c>
      <c r="E184" s="55" t="s">
        <v>13</v>
      </c>
      <c r="F184" s="35" t="s">
        <v>9</v>
      </c>
      <c r="G184" s="72">
        <v>24200</v>
      </c>
      <c r="H184" s="27">
        <v>0</v>
      </c>
      <c r="I184" s="25">
        <v>25</v>
      </c>
      <c r="J184" s="25">
        <f>+G184*2.87%</f>
        <v>694.54</v>
      </c>
      <c r="K184" s="25">
        <f>+G184*7.1%</f>
        <v>1718.1999999999998</v>
      </c>
      <c r="L184" s="28">
        <f>+G184*1.1%</f>
        <v>266.20000000000005</v>
      </c>
      <c r="M184" s="25">
        <f>+G184*3.04%</f>
        <v>735.68</v>
      </c>
      <c r="N184" s="25">
        <f>+G184*7.09%</f>
        <v>1715.7800000000002</v>
      </c>
      <c r="O184" s="27">
        <v>0</v>
      </c>
      <c r="P184" s="25">
        <f>SUM(J184:O184)</f>
        <v>5130.3999999999996</v>
      </c>
      <c r="Q184" s="25">
        <f>+H184+I184+J184+M184+O184</f>
        <v>1455.2199999999998</v>
      </c>
      <c r="R184" s="25">
        <f>+K184+L184+N184</f>
        <v>3700.1800000000003</v>
      </c>
      <c r="S184" s="25">
        <f>G184-Q184</f>
        <v>22744.78</v>
      </c>
      <c r="T184" s="26">
        <v>111</v>
      </c>
      <c r="U184" s="24"/>
      <c r="W184" s="59"/>
      <c r="X184" s="59"/>
      <c r="Y184" s="59"/>
      <c r="Z184" s="59"/>
      <c r="AA184" s="59"/>
      <c r="AB184" s="59"/>
    </row>
    <row r="185" spans="1:28" s="53" customFormat="1" ht="15" customHeight="1" x14ac:dyDescent="0.2">
      <c r="A185" s="55" t="s">
        <v>471</v>
      </c>
      <c r="B185" s="55" t="s">
        <v>849</v>
      </c>
      <c r="C185" s="55" t="s">
        <v>531</v>
      </c>
      <c r="D185" s="55" t="s">
        <v>7</v>
      </c>
      <c r="E185" s="55" t="s">
        <v>8</v>
      </c>
      <c r="F185" s="35" t="s">
        <v>9</v>
      </c>
      <c r="G185" s="72">
        <v>18000</v>
      </c>
      <c r="H185" s="27">
        <v>0</v>
      </c>
      <c r="I185" s="25">
        <v>25</v>
      </c>
      <c r="J185" s="25">
        <f>+G185*2.87%</f>
        <v>516.6</v>
      </c>
      <c r="K185" s="25">
        <f>+G185*7.1%</f>
        <v>1277.9999999999998</v>
      </c>
      <c r="L185" s="28">
        <f>+G185*1.1%</f>
        <v>198.00000000000003</v>
      </c>
      <c r="M185" s="25">
        <f>+G185*3.04%</f>
        <v>547.20000000000005</v>
      </c>
      <c r="N185" s="25">
        <f>+G185*7.09%</f>
        <v>1276.2</v>
      </c>
      <c r="O185" s="27">
        <v>0</v>
      </c>
      <c r="P185" s="25">
        <f>SUM(J185:O185)</f>
        <v>3816</v>
      </c>
      <c r="Q185" s="25">
        <f>+H185+I185+J185+M185+O185</f>
        <v>1088.8000000000002</v>
      </c>
      <c r="R185" s="25">
        <f>+K185+L185+N185</f>
        <v>2752.2</v>
      </c>
      <c r="S185" s="25">
        <f>G185-Q185</f>
        <v>16911.2</v>
      </c>
      <c r="T185" s="26">
        <v>111</v>
      </c>
      <c r="U185" s="24"/>
      <c r="V185" s="8"/>
      <c r="W185" s="59"/>
      <c r="X185" s="59"/>
      <c r="Y185" s="59"/>
      <c r="Z185" s="59"/>
      <c r="AA185" s="59"/>
      <c r="AB185" s="59"/>
    </row>
    <row r="186" spans="1:28" s="53" customFormat="1" ht="15" customHeight="1" x14ac:dyDescent="0.2">
      <c r="A186" s="55" t="s">
        <v>472</v>
      </c>
      <c r="B186" s="55" t="s">
        <v>850</v>
      </c>
      <c r="C186" s="55" t="s">
        <v>851</v>
      </c>
      <c r="D186" s="55" t="s">
        <v>64</v>
      </c>
      <c r="E186" s="55" t="s">
        <v>89</v>
      </c>
      <c r="F186" s="35" t="s">
        <v>9</v>
      </c>
      <c r="G186" s="72">
        <v>33275</v>
      </c>
      <c r="H186" s="27">
        <v>0</v>
      </c>
      <c r="I186" s="25">
        <v>25</v>
      </c>
      <c r="J186" s="25">
        <f>+G186*2.87%</f>
        <v>954.99249999999995</v>
      </c>
      <c r="K186" s="25">
        <f>+G186*7.1%</f>
        <v>2362.5249999999996</v>
      </c>
      <c r="L186" s="28">
        <f>+G186*1.1%</f>
        <v>366.02500000000003</v>
      </c>
      <c r="M186" s="25">
        <f>+G186*3.04%</f>
        <v>1011.56</v>
      </c>
      <c r="N186" s="25">
        <f>+G186*7.09%</f>
        <v>2359.1975000000002</v>
      </c>
      <c r="O186" s="27">
        <v>0</v>
      </c>
      <c r="P186" s="25">
        <f>SUM(J186:O186)</f>
        <v>7054.2999999999993</v>
      </c>
      <c r="Q186" s="25">
        <f>+H186+I186+J186+M186+O186</f>
        <v>1991.5524999999998</v>
      </c>
      <c r="R186" s="25">
        <f>+K186+L186+N186</f>
        <v>5087.7474999999995</v>
      </c>
      <c r="S186" s="25">
        <f>G186-Q186</f>
        <v>31283.447500000002</v>
      </c>
      <c r="T186" s="26">
        <v>111</v>
      </c>
      <c r="U186" s="24"/>
      <c r="W186" s="59"/>
      <c r="X186" s="59"/>
      <c r="Y186" s="59"/>
      <c r="Z186" s="59"/>
      <c r="AA186" s="59"/>
      <c r="AB186" s="59"/>
    </row>
    <row r="187" spans="1:28" s="53" customFormat="1" ht="15" customHeight="1" x14ac:dyDescent="0.2">
      <c r="A187" s="55" t="s">
        <v>473</v>
      </c>
      <c r="B187" s="55" t="s">
        <v>852</v>
      </c>
      <c r="C187" s="55" t="s">
        <v>853</v>
      </c>
      <c r="D187" s="55" t="s">
        <v>31</v>
      </c>
      <c r="E187" s="55" t="s">
        <v>44</v>
      </c>
      <c r="F187" s="35" t="s">
        <v>9</v>
      </c>
      <c r="G187" s="72">
        <v>28750</v>
      </c>
      <c r="H187" s="27">
        <v>0</v>
      </c>
      <c r="I187" s="25">
        <v>25</v>
      </c>
      <c r="J187" s="25">
        <f>+G187*2.87%</f>
        <v>825.125</v>
      </c>
      <c r="K187" s="25">
        <f>+G187*7.1%</f>
        <v>2041.2499999999998</v>
      </c>
      <c r="L187" s="28">
        <f>+G187*1.1%</f>
        <v>316.25000000000006</v>
      </c>
      <c r="M187" s="25">
        <f>+G187*3.04%</f>
        <v>874</v>
      </c>
      <c r="N187" s="25">
        <f>+G187*7.09%</f>
        <v>2038.3750000000002</v>
      </c>
      <c r="O187" s="27">
        <v>0</v>
      </c>
      <c r="P187" s="25">
        <f>SUM(J187:O187)</f>
        <v>6095</v>
      </c>
      <c r="Q187" s="25">
        <f>+H187+I187+J187+M187+O187</f>
        <v>1724.125</v>
      </c>
      <c r="R187" s="25">
        <f>+K187+L187+N187</f>
        <v>4395.875</v>
      </c>
      <c r="S187" s="25">
        <f>G187-Q187</f>
        <v>27025.875</v>
      </c>
      <c r="T187" s="26">
        <v>111</v>
      </c>
      <c r="U187" s="24"/>
      <c r="W187" s="59"/>
      <c r="X187" s="59"/>
      <c r="Y187" s="59"/>
      <c r="Z187" s="59"/>
      <c r="AA187" s="59"/>
      <c r="AB187" s="59"/>
    </row>
    <row r="188" spans="1:28" s="53" customFormat="1" ht="15" customHeight="1" x14ac:dyDescent="0.2">
      <c r="A188" s="55" t="s">
        <v>475</v>
      </c>
      <c r="B188" s="55" t="s">
        <v>854</v>
      </c>
      <c r="C188" s="55" t="s">
        <v>855</v>
      </c>
      <c r="D188" s="55" t="s">
        <v>7</v>
      </c>
      <c r="E188" s="55" t="s">
        <v>8</v>
      </c>
      <c r="F188" s="35" t="s">
        <v>9</v>
      </c>
      <c r="G188" s="72">
        <v>25300</v>
      </c>
      <c r="H188" s="27">
        <v>0</v>
      </c>
      <c r="I188" s="25">
        <v>25</v>
      </c>
      <c r="J188" s="25">
        <f>+G188*2.87%</f>
        <v>726.11</v>
      </c>
      <c r="K188" s="25">
        <f>+G188*7.1%</f>
        <v>1796.2999999999997</v>
      </c>
      <c r="L188" s="28">
        <f>+G188*1.1%</f>
        <v>278.3</v>
      </c>
      <c r="M188" s="25">
        <f>+G188*3.04%</f>
        <v>769.12</v>
      </c>
      <c r="N188" s="25">
        <f>+G188*7.09%</f>
        <v>1793.7700000000002</v>
      </c>
      <c r="O188" s="27">
        <v>0</v>
      </c>
      <c r="P188" s="25">
        <f>SUM(J188:O188)</f>
        <v>5363.6</v>
      </c>
      <c r="Q188" s="25">
        <f>+H188+I188+J188+M188+O188</f>
        <v>1520.23</v>
      </c>
      <c r="R188" s="25">
        <f>+K188+L188+N188</f>
        <v>3868.37</v>
      </c>
      <c r="S188" s="25">
        <f>G188-Q188</f>
        <v>23779.77</v>
      </c>
      <c r="T188" s="26">
        <v>111</v>
      </c>
      <c r="U188" s="24"/>
      <c r="W188" s="59"/>
      <c r="X188" s="59"/>
      <c r="Y188" s="59"/>
      <c r="Z188" s="59"/>
      <c r="AA188" s="59"/>
      <c r="AB188" s="59"/>
    </row>
    <row r="189" spans="1:28" s="53" customFormat="1" ht="15" customHeight="1" x14ac:dyDescent="0.2">
      <c r="A189" s="55" t="s">
        <v>476</v>
      </c>
      <c r="B189" s="55" t="s">
        <v>856</v>
      </c>
      <c r="C189" s="55" t="s">
        <v>857</v>
      </c>
      <c r="D189" s="55" t="s">
        <v>33</v>
      </c>
      <c r="E189" s="55" t="s">
        <v>75</v>
      </c>
      <c r="F189" s="35" t="s">
        <v>9</v>
      </c>
      <c r="G189" s="72">
        <v>325820</v>
      </c>
      <c r="H189" s="37">
        <v>67593.37</v>
      </c>
      <c r="I189" s="25">
        <v>25</v>
      </c>
      <c r="J189" s="25">
        <v>6392.64</v>
      </c>
      <c r="K189" s="25">
        <v>15814.54</v>
      </c>
      <c r="L189" s="28">
        <v>490.03</v>
      </c>
      <c r="M189" s="25">
        <v>3385.65</v>
      </c>
      <c r="N189" s="25">
        <v>7896.13</v>
      </c>
      <c r="O189" s="27">
        <v>0</v>
      </c>
      <c r="P189" s="25">
        <f>SUM(J189:O189)</f>
        <v>33978.99</v>
      </c>
      <c r="Q189" s="25">
        <f>+H189+I189+J189+M189+O189</f>
        <v>77396.659999999989</v>
      </c>
      <c r="R189" s="25">
        <f>+K189+L189+N189</f>
        <v>24200.7</v>
      </c>
      <c r="S189" s="25">
        <f>G189-Q189</f>
        <v>248423.34000000003</v>
      </c>
      <c r="T189" s="26">
        <v>111</v>
      </c>
      <c r="U189" s="24"/>
      <c r="W189" s="59"/>
      <c r="X189" s="59"/>
      <c r="Y189" s="59"/>
      <c r="Z189" s="59"/>
      <c r="AA189" s="59"/>
      <c r="AB189" s="59"/>
    </row>
    <row r="190" spans="1:28" s="53" customFormat="1" ht="15" customHeight="1" x14ac:dyDescent="0.2">
      <c r="A190" s="55" t="s">
        <v>477</v>
      </c>
      <c r="B190" s="55" t="s">
        <v>858</v>
      </c>
      <c r="C190" s="55" t="s">
        <v>859</v>
      </c>
      <c r="D190" s="55" t="s">
        <v>33</v>
      </c>
      <c r="E190" s="55" t="s">
        <v>65</v>
      </c>
      <c r="F190" s="35" t="s">
        <v>9</v>
      </c>
      <c r="G190" s="72">
        <v>105000</v>
      </c>
      <c r="H190" s="37">
        <v>13281.56</v>
      </c>
      <c r="I190" s="25">
        <v>25</v>
      </c>
      <c r="J190" s="25">
        <f>+G190*2.87%</f>
        <v>3013.5</v>
      </c>
      <c r="K190" s="25">
        <f>+G190*7.1%</f>
        <v>7454.9999999999991</v>
      </c>
      <c r="L190" s="28">
        <v>490.03</v>
      </c>
      <c r="M190" s="25">
        <v>3192</v>
      </c>
      <c r="N190" s="25">
        <v>7444.5</v>
      </c>
      <c r="O190" s="27">
        <v>0</v>
      </c>
      <c r="P190" s="25">
        <f>SUM(J190:O190)</f>
        <v>21595.03</v>
      </c>
      <c r="Q190" s="25">
        <f>+H190+I190+J190+M190+O190</f>
        <v>19512.059999999998</v>
      </c>
      <c r="R190" s="25">
        <f>+K190+L190+N190</f>
        <v>15389.529999999999</v>
      </c>
      <c r="S190" s="25">
        <f>G190-Q190</f>
        <v>85487.94</v>
      </c>
      <c r="T190" s="26">
        <v>111</v>
      </c>
      <c r="U190" s="24"/>
      <c r="W190" s="59"/>
      <c r="X190" s="59"/>
      <c r="Y190" s="59"/>
      <c r="Z190" s="59"/>
      <c r="AA190" s="59"/>
      <c r="AB190" s="59"/>
    </row>
    <row r="191" spans="1:28" s="53" customFormat="1" ht="15" customHeight="1" x14ac:dyDescent="0.2">
      <c r="A191" s="55" t="s">
        <v>479</v>
      </c>
      <c r="B191" s="55" t="s">
        <v>860</v>
      </c>
      <c r="C191" s="55" t="s">
        <v>861</v>
      </c>
      <c r="D191" s="55" t="s">
        <v>14</v>
      </c>
      <c r="E191" s="55" t="s">
        <v>93</v>
      </c>
      <c r="F191" s="35" t="s">
        <v>9</v>
      </c>
      <c r="G191" s="72">
        <v>125235</v>
      </c>
      <c r="H191" s="37">
        <v>18146.72</v>
      </c>
      <c r="I191" s="25">
        <v>25</v>
      </c>
      <c r="J191" s="25">
        <f>+G191*2.87%</f>
        <v>3594.2444999999998</v>
      </c>
      <c r="K191" s="25">
        <f>+G191*7.1%</f>
        <v>8891.6849999999995</v>
      </c>
      <c r="L191" s="28">
        <v>490.03</v>
      </c>
      <c r="M191" s="25">
        <v>3385.65</v>
      </c>
      <c r="N191" s="25">
        <v>7896.13</v>
      </c>
      <c r="O191" s="27">
        <v>0</v>
      </c>
      <c r="P191" s="25">
        <f>SUM(J191:O191)</f>
        <v>24257.7395</v>
      </c>
      <c r="Q191" s="25">
        <f>+H191+I191+J191+M191+O191</f>
        <v>25151.614500000003</v>
      </c>
      <c r="R191" s="25">
        <f>+K191+L191+N191</f>
        <v>17277.845000000001</v>
      </c>
      <c r="S191" s="25">
        <f>G191-Q191</f>
        <v>100083.3855</v>
      </c>
      <c r="T191" s="26">
        <v>111</v>
      </c>
      <c r="U191" s="24"/>
      <c r="W191" s="59"/>
      <c r="X191" s="59"/>
      <c r="Y191" s="59"/>
      <c r="Z191" s="59"/>
      <c r="AA191" s="59"/>
      <c r="AB191" s="59"/>
    </row>
    <row r="192" spans="1:28" s="53" customFormat="1" ht="15" customHeight="1" x14ac:dyDescent="0.2">
      <c r="A192" s="55" t="s">
        <v>480</v>
      </c>
      <c r="B192" s="55" t="s">
        <v>862</v>
      </c>
      <c r="C192" s="55" t="s">
        <v>863</v>
      </c>
      <c r="D192" s="55" t="s">
        <v>344</v>
      </c>
      <c r="E192" s="55" t="s">
        <v>481</v>
      </c>
      <c r="F192" s="35" t="s">
        <v>9</v>
      </c>
      <c r="G192" s="72">
        <v>78750</v>
      </c>
      <c r="H192" s="37">
        <v>7106.91</v>
      </c>
      <c r="I192" s="25">
        <v>25</v>
      </c>
      <c r="J192" s="25">
        <f>+G192*2.87%</f>
        <v>2260.125</v>
      </c>
      <c r="K192" s="25">
        <f>+G192*7.1%</f>
        <v>5591.2499999999991</v>
      </c>
      <c r="L192" s="28">
        <v>490.03</v>
      </c>
      <c r="M192" s="25">
        <f>+G192*3.04%</f>
        <v>2394</v>
      </c>
      <c r="N192" s="25">
        <f>+G192*7.09%</f>
        <v>5583.375</v>
      </c>
      <c r="O192" s="27">
        <v>0</v>
      </c>
      <c r="P192" s="25">
        <f>SUM(J192:O192)</f>
        <v>16318.779999999999</v>
      </c>
      <c r="Q192" s="25">
        <f>+H192+I192+J192+M192+O192</f>
        <v>11786.035</v>
      </c>
      <c r="R192" s="25">
        <f>+K192+L192+N192</f>
        <v>11664.654999999999</v>
      </c>
      <c r="S192" s="25">
        <f>G192-Q192</f>
        <v>66963.964999999997</v>
      </c>
      <c r="T192" s="26">
        <v>111</v>
      </c>
      <c r="U192" s="24"/>
      <c r="W192" s="59"/>
      <c r="X192" s="59"/>
      <c r="Y192" s="59"/>
      <c r="Z192" s="59"/>
      <c r="AA192" s="59"/>
      <c r="AB192" s="59"/>
    </row>
    <row r="193" spans="1:28" s="53" customFormat="1" ht="15" customHeight="1" x14ac:dyDescent="0.2">
      <c r="A193" s="55" t="s">
        <v>482</v>
      </c>
      <c r="B193" s="55" t="s">
        <v>864</v>
      </c>
      <c r="C193" s="55" t="s">
        <v>865</v>
      </c>
      <c r="D193" s="55" t="s">
        <v>33</v>
      </c>
      <c r="E193" s="55" t="s">
        <v>13</v>
      </c>
      <c r="F193" s="35" t="s">
        <v>9</v>
      </c>
      <c r="G193" s="72">
        <v>31500</v>
      </c>
      <c r="H193" s="27">
        <v>0</v>
      </c>
      <c r="I193" s="25">
        <v>25</v>
      </c>
      <c r="J193" s="25">
        <f>+G193*2.87%</f>
        <v>904.05</v>
      </c>
      <c r="K193" s="25">
        <f>+G193*7.1%</f>
        <v>2236.5</v>
      </c>
      <c r="L193" s="28">
        <f>+G193*1.1%</f>
        <v>346.50000000000006</v>
      </c>
      <c r="M193" s="25">
        <f>+G193*3.04%</f>
        <v>957.6</v>
      </c>
      <c r="N193" s="25">
        <f>+G193*7.09%</f>
        <v>2233.3500000000004</v>
      </c>
      <c r="O193" s="27">
        <v>0</v>
      </c>
      <c r="P193" s="25">
        <f>SUM(J193:O193)</f>
        <v>6678.0000000000009</v>
      </c>
      <c r="Q193" s="25">
        <f>+H193+I193+J193+M193+O193</f>
        <v>1886.65</v>
      </c>
      <c r="R193" s="25">
        <f>+K193+L193+N193</f>
        <v>4816.3500000000004</v>
      </c>
      <c r="S193" s="25">
        <f>G193-Q193</f>
        <v>29613.35</v>
      </c>
      <c r="T193" s="26">
        <v>111</v>
      </c>
      <c r="U193" s="24"/>
      <c r="W193" s="59"/>
      <c r="X193" s="59"/>
      <c r="Y193" s="59"/>
      <c r="Z193" s="59"/>
      <c r="AA193" s="59"/>
      <c r="AB193" s="59"/>
    </row>
    <row r="194" spans="1:28" s="53" customFormat="1" ht="15" customHeight="1" x14ac:dyDescent="0.2">
      <c r="A194" s="55" t="s">
        <v>483</v>
      </c>
      <c r="B194" s="55" t="s">
        <v>866</v>
      </c>
      <c r="C194" s="55" t="s">
        <v>867</v>
      </c>
      <c r="D194" s="55" t="s">
        <v>40</v>
      </c>
      <c r="E194" s="55" t="s">
        <v>484</v>
      </c>
      <c r="F194" s="35" t="s">
        <v>9</v>
      </c>
      <c r="G194" s="72">
        <v>77000</v>
      </c>
      <c r="H194" s="37">
        <v>6695.26</v>
      </c>
      <c r="I194" s="25">
        <v>25</v>
      </c>
      <c r="J194" s="25">
        <f>+G194*2.87%</f>
        <v>2209.9</v>
      </c>
      <c r="K194" s="25">
        <f>+G194*7.1%</f>
        <v>5466.9999999999991</v>
      </c>
      <c r="L194" s="28">
        <v>490.03</v>
      </c>
      <c r="M194" s="25">
        <f>+G194*3.04%</f>
        <v>2340.8000000000002</v>
      </c>
      <c r="N194" s="25">
        <f>+G194*7.09%</f>
        <v>5459.3</v>
      </c>
      <c r="O194" s="27">
        <v>0</v>
      </c>
      <c r="P194" s="25">
        <f>SUM(J194:O194)</f>
        <v>15967.029999999999</v>
      </c>
      <c r="Q194" s="25">
        <f>+H194+I194+J194+M194+O194</f>
        <v>11270.96</v>
      </c>
      <c r="R194" s="25">
        <f>+K194+L194+N194</f>
        <v>11416.329999999998</v>
      </c>
      <c r="S194" s="25">
        <f>G194-Q194</f>
        <v>65729.040000000008</v>
      </c>
      <c r="T194" s="26">
        <v>111</v>
      </c>
      <c r="U194" s="10"/>
      <c r="V194" s="10"/>
      <c r="W194" s="59"/>
      <c r="X194" s="59"/>
      <c r="Y194" s="59"/>
      <c r="Z194" s="59"/>
      <c r="AA194" s="59"/>
      <c r="AB194" s="59"/>
    </row>
    <row r="195" spans="1:28" s="53" customFormat="1" ht="15" customHeight="1" x14ac:dyDescent="0.2">
      <c r="A195" s="55" t="s">
        <v>485</v>
      </c>
      <c r="B195" s="55" t="s">
        <v>868</v>
      </c>
      <c r="C195" s="55" t="s">
        <v>869</v>
      </c>
      <c r="D195" s="55" t="s">
        <v>415</v>
      </c>
      <c r="E195" s="55" t="s">
        <v>77</v>
      </c>
      <c r="F195" s="35" t="s">
        <v>9</v>
      </c>
      <c r="G195" s="72">
        <v>53240</v>
      </c>
      <c r="H195" s="37">
        <v>2311.2800000000002</v>
      </c>
      <c r="I195" s="25">
        <v>25</v>
      </c>
      <c r="J195" s="25">
        <f>+G195*2.87%</f>
        <v>1527.9880000000001</v>
      </c>
      <c r="K195" s="25">
        <f>+G195*7.1%</f>
        <v>3780.0399999999995</v>
      </c>
      <c r="L195" s="28">
        <v>490.03</v>
      </c>
      <c r="M195" s="25">
        <f>+G195*3.04%</f>
        <v>1618.4960000000001</v>
      </c>
      <c r="N195" s="25">
        <f>+G195*7.09%</f>
        <v>3774.7160000000003</v>
      </c>
      <c r="O195" s="27">
        <v>0</v>
      </c>
      <c r="P195" s="25">
        <f>SUM(J195:O195)</f>
        <v>11191.27</v>
      </c>
      <c r="Q195" s="25">
        <f>+H195+I195+J195+M195+O195</f>
        <v>5482.7640000000001</v>
      </c>
      <c r="R195" s="25">
        <f>+K195+L195+N195</f>
        <v>8044.7860000000001</v>
      </c>
      <c r="S195" s="25">
        <f>G195-Q195</f>
        <v>47757.235999999997</v>
      </c>
      <c r="T195" s="26">
        <v>111</v>
      </c>
      <c r="U195" s="24"/>
      <c r="W195" s="59"/>
      <c r="X195" s="59"/>
      <c r="Y195" s="59"/>
      <c r="Z195" s="59"/>
      <c r="AA195" s="59"/>
      <c r="AB195" s="59"/>
    </row>
    <row r="196" spans="1:28" s="53" customFormat="1" ht="15" customHeight="1" x14ac:dyDescent="0.2">
      <c r="A196" s="55" t="s">
        <v>486</v>
      </c>
      <c r="B196" s="55" t="s">
        <v>870</v>
      </c>
      <c r="C196" s="55" t="s">
        <v>871</v>
      </c>
      <c r="D196" s="55" t="s">
        <v>14</v>
      </c>
      <c r="E196" s="55" t="s">
        <v>15</v>
      </c>
      <c r="F196" s="35" t="s">
        <v>9</v>
      </c>
      <c r="G196" s="72">
        <v>42000</v>
      </c>
      <c r="H196" s="37">
        <v>724.92</v>
      </c>
      <c r="I196" s="25">
        <v>25</v>
      </c>
      <c r="J196" s="25">
        <f>+G196*2.87%</f>
        <v>1205.4000000000001</v>
      </c>
      <c r="K196" s="25">
        <f>+G196*7.1%</f>
        <v>2981.9999999999995</v>
      </c>
      <c r="L196" s="28">
        <v>462</v>
      </c>
      <c r="M196" s="25">
        <f>+G196*3.04%</f>
        <v>1276.8</v>
      </c>
      <c r="N196" s="25">
        <f>+G196*7.09%</f>
        <v>2977.8</v>
      </c>
      <c r="O196" s="27">
        <v>0</v>
      </c>
      <c r="P196" s="25">
        <f>SUM(J196:O196)</f>
        <v>8904</v>
      </c>
      <c r="Q196" s="25">
        <f>+H196+I196+J196+M196+O196</f>
        <v>3232.12</v>
      </c>
      <c r="R196" s="25">
        <f>+K196+L196+N196</f>
        <v>6421.7999999999993</v>
      </c>
      <c r="S196" s="25">
        <f>G196-Q196</f>
        <v>38767.879999999997</v>
      </c>
      <c r="T196" s="26">
        <v>111</v>
      </c>
      <c r="U196" s="24"/>
      <c r="W196" s="59"/>
      <c r="X196" s="59"/>
      <c r="Y196" s="59"/>
      <c r="Z196" s="59"/>
      <c r="AA196" s="59"/>
      <c r="AB196" s="59"/>
    </row>
    <row r="197" spans="1:28" s="53" customFormat="1" ht="15" customHeight="1" x14ac:dyDescent="0.2">
      <c r="A197" s="55" t="s">
        <v>487</v>
      </c>
      <c r="B197" s="55" t="s">
        <v>872</v>
      </c>
      <c r="C197" s="55" t="s">
        <v>873</v>
      </c>
      <c r="D197" s="55" t="s">
        <v>33</v>
      </c>
      <c r="E197" s="55" t="s">
        <v>52</v>
      </c>
      <c r="F197" s="35" t="s">
        <v>9</v>
      </c>
      <c r="G197" s="72">
        <v>32400</v>
      </c>
      <c r="H197" s="27">
        <v>0</v>
      </c>
      <c r="I197" s="25">
        <v>25</v>
      </c>
      <c r="J197" s="25">
        <f>+G197*2.87%</f>
        <v>929.88</v>
      </c>
      <c r="K197" s="25">
        <f>+G197*7.1%</f>
        <v>2300.3999999999996</v>
      </c>
      <c r="L197" s="28">
        <f>+G197*1.1%</f>
        <v>356.40000000000003</v>
      </c>
      <c r="M197" s="25">
        <f>+G197*3.04%</f>
        <v>984.96</v>
      </c>
      <c r="N197" s="25">
        <f>+G197*7.09%</f>
        <v>2297.1600000000003</v>
      </c>
      <c r="O197" s="27">
        <v>0</v>
      </c>
      <c r="P197" s="25">
        <f>SUM(J197:O197)</f>
        <v>6868.7999999999993</v>
      </c>
      <c r="Q197" s="25">
        <f>+H197+I197+J197+M197+O197</f>
        <v>1939.8400000000001</v>
      </c>
      <c r="R197" s="25">
        <f>+K197+L197+N197</f>
        <v>4953.96</v>
      </c>
      <c r="S197" s="25">
        <f>G197-Q197</f>
        <v>30460.16</v>
      </c>
      <c r="T197" s="26">
        <v>111</v>
      </c>
      <c r="U197" s="24"/>
      <c r="V197" s="8"/>
      <c r="W197" s="59"/>
      <c r="X197" s="59"/>
      <c r="Y197" s="59"/>
      <c r="Z197" s="59"/>
      <c r="AA197" s="59"/>
      <c r="AB197" s="59"/>
    </row>
    <row r="198" spans="1:28" s="53" customFormat="1" ht="15" customHeight="1" x14ac:dyDescent="0.2">
      <c r="A198" s="55" t="s">
        <v>489</v>
      </c>
      <c r="B198" s="55" t="s">
        <v>874</v>
      </c>
      <c r="C198" s="55" t="s">
        <v>875</v>
      </c>
      <c r="D198" s="55" t="s">
        <v>42</v>
      </c>
      <c r="E198" s="55" t="s">
        <v>70</v>
      </c>
      <c r="F198" s="35" t="s">
        <v>9</v>
      </c>
      <c r="G198" s="72">
        <v>26250</v>
      </c>
      <c r="H198" s="27">
        <v>0</v>
      </c>
      <c r="I198" s="25">
        <v>25</v>
      </c>
      <c r="J198" s="25">
        <f>+G198*2.87%</f>
        <v>753.375</v>
      </c>
      <c r="K198" s="25">
        <f>+G198*7.1%</f>
        <v>1863.7499999999998</v>
      </c>
      <c r="L198" s="28">
        <f>+G198*1.1%</f>
        <v>288.75000000000006</v>
      </c>
      <c r="M198" s="25">
        <f>+G198*3.04%</f>
        <v>798</v>
      </c>
      <c r="N198" s="25">
        <f>+G198*7.09%</f>
        <v>1861.1250000000002</v>
      </c>
      <c r="O198" s="27">
        <v>0</v>
      </c>
      <c r="P198" s="25">
        <f>SUM(J198:O198)</f>
        <v>5565</v>
      </c>
      <c r="Q198" s="25">
        <f>+H198+I198+J198+M198+O198</f>
        <v>1576.375</v>
      </c>
      <c r="R198" s="25">
        <f>+K198+L198+N198</f>
        <v>4013.625</v>
      </c>
      <c r="S198" s="25">
        <f>G198-Q198</f>
        <v>24673.625</v>
      </c>
      <c r="T198" s="26">
        <v>111</v>
      </c>
      <c r="U198" s="24"/>
      <c r="W198" s="59"/>
      <c r="X198" s="59"/>
      <c r="Y198" s="59"/>
      <c r="Z198" s="59"/>
      <c r="AA198" s="59"/>
      <c r="AB198" s="59"/>
    </row>
    <row r="199" spans="1:28" s="53" customFormat="1" ht="15" customHeight="1" x14ac:dyDescent="0.2">
      <c r="A199" s="55" t="s">
        <v>490</v>
      </c>
      <c r="B199" s="55" t="s">
        <v>876</v>
      </c>
      <c r="C199" s="55" t="s">
        <v>877</v>
      </c>
      <c r="D199" s="55" t="s">
        <v>14</v>
      </c>
      <c r="E199" s="55" t="s">
        <v>15</v>
      </c>
      <c r="F199" s="35" t="s">
        <v>9</v>
      </c>
      <c r="G199" s="72">
        <v>33000</v>
      </c>
      <c r="H199" s="27">
        <v>0</v>
      </c>
      <c r="I199" s="25">
        <v>25</v>
      </c>
      <c r="J199" s="25">
        <f>+G199*2.87%</f>
        <v>947.1</v>
      </c>
      <c r="K199" s="25">
        <f>+G199*7.1%</f>
        <v>2343</v>
      </c>
      <c r="L199" s="28">
        <f>+G199*1.1%</f>
        <v>363.00000000000006</v>
      </c>
      <c r="M199" s="25">
        <f>+G199*3.04%</f>
        <v>1003.2</v>
      </c>
      <c r="N199" s="25">
        <f>+G199*7.09%</f>
        <v>2339.7000000000003</v>
      </c>
      <c r="O199" s="27">
        <v>0</v>
      </c>
      <c r="P199" s="25">
        <f>SUM(J199:O199)</f>
        <v>6996</v>
      </c>
      <c r="Q199" s="25">
        <f>+H199+I199+J199+M199+O199</f>
        <v>1975.3000000000002</v>
      </c>
      <c r="R199" s="25">
        <f>+K199+L199+N199</f>
        <v>5045.7000000000007</v>
      </c>
      <c r="S199" s="25">
        <f>G199-Q199</f>
        <v>31024.7</v>
      </c>
      <c r="T199" s="26">
        <v>111</v>
      </c>
      <c r="U199" s="24"/>
      <c r="V199" s="8"/>
      <c r="W199" s="59"/>
      <c r="X199" s="59"/>
      <c r="Y199" s="59"/>
      <c r="Z199" s="59"/>
      <c r="AA199" s="59"/>
      <c r="AB199" s="59"/>
    </row>
    <row r="200" spans="1:28" s="53" customFormat="1" ht="15" customHeight="1" x14ac:dyDescent="0.2">
      <c r="A200" s="55" t="s">
        <v>491</v>
      </c>
      <c r="B200" s="55" t="s">
        <v>878</v>
      </c>
      <c r="C200" s="55" t="s">
        <v>879</v>
      </c>
      <c r="D200" s="55" t="s">
        <v>14</v>
      </c>
      <c r="E200" s="55" t="s">
        <v>15</v>
      </c>
      <c r="F200" s="35" t="s">
        <v>9</v>
      </c>
      <c r="G200" s="72">
        <v>42000</v>
      </c>
      <c r="H200" s="37">
        <v>724.92</v>
      </c>
      <c r="I200" s="25">
        <v>25</v>
      </c>
      <c r="J200" s="25">
        <f>+G200*2.87%</f>
        <v>1205.4000000000001</v>
      </c>
      <c r="K200" s="25">
        <f>+G200*7.1%</f>
        <v>2981.9999999999995</v>
      </c>
      <c r="L200" s="28">
        <v>462</v>
      </c>
      <c r="M200" s="25">
        <f>+G200*3.04%</f>
        <v>1276.8</v>
      </c>
      <c r="N200" s="25">
        <f>+G200*7.09%</f>
        <v>2977.8</v>
      </c>
      <c r="O200" s="27">
        <v>0</v>
      </c>
      <c r="P200" s="25">
        <f>SUM(J200:O200)</f>
        <v>8904</v>
      </c>
      <c r="Q200" s="25">
        <f>+H200+I200+J200+M200+O200</f>
        <v>3232.12</v>
      </c>
      <c r="R200" s="25">
        <f>+K200+L200+N200</f>
        <v>6421.7999999999993</v>
      </c>
      <c r="S200" s="25">
        <f>G200-Q200</f>
        <v>38767.879999999997</v>
      </c>
      <c r="T200" s="26">
        <v>111</v>
      </c>
      <c r="U200" s="24"/>
      <c r="W200" s="59"/>
      <c r="X200" s="59"/>
      <c r="Y200" s="59"/>
      <c r="Z200" s="59"/>
      <c r="AA200" s="59"/>
      <c r="AB200" s="59"/>
    </row>
    <row r="201" spans="1:28" s="53" customFormat="1" ht="15" customHeight="1" x14ac:dyDescent="0.2">
      <c r="A201" s="55" t="s">
        <v>492</v>
      </c>
      <c r="B201" s="55" t="s">
        <v>880</v>
      </c>
      <c r="C201" s="55" t="s">
        <v>881</v>
      </c>
      <c r="D201" s="55" t="s">
        <v>33</v>
      </c>
      <c r="E201" s="55" t="s">
        <v>34</v>
      </c>
      <c r="F201" s="35" t="s">
        <v>9</v>
      </c>
      <c r="G201" s="72">
        <v>46000</v>
      </c>
      <c r="H201" s="37">
        <v>1149.55</v>
      </c>
      <c r="I201" s="25">
        <v>25</v>
      </c>
      <c r="J201" s="25">
        <f>+G201*2.87%</f>
        <v>1320.2</v>
      </c>
      <c r="K201" s="25">
        <f>+G201*7.1%</f>
        <v>3265.9999999999995</v>
      </c>
      <c r="L201" s="28">
        <v>490.03</v>
      </c>
      <c r="M201" s="25">
        <f>+G201*3.04%</f>
        <v>1398.4</v>
      </c>
      <c r="N201" s="25">
        <f>+G201*7.09%</f>
        <v>3261.4</v>
      </c>
      <c r="O201" s="37">
        <v>932.76</v>
      </c>
      <c r="P201" s="25">
        <f>SUM(J201:O201)</f>
        <v>10668.789999999999</v>
      </c>
      <c r="Q201" s="25">
        <f>+H201+I201+J201+M201+O201</f>
        <v>4825.91</v>
      </c>
      <c r="R201" s="25">
        <f>+K201+L201+N201</f>
        <v>7017.43</v>
      </c>
      <c r="S201" s="25">
        <f>G201-Q201</f>
        <v>41174.089999999997</v>
      </c>
      <c r="T201" s="26">
        <v>111</v>
      </c>
      <c r="U201" s="24"/>
      <c r="V201" s="9"/>
      <c r="W201" s="59"/>
      <c r="X201" s="59"/>
      <c r="Y201" s="59"/>
      <c r="Z201" s="59"/>
      <c r="AA201" s="59"/>
      <c r="AB201" s="59"/>
    </row>
    <row r="202" spans="1:28" s="53" customFormat="1" ht="15" customHeight="1" x14ac:dyDescent="0.2">
      <c r="A202" s="55" t="s">
        <v>493</v>
      </c>
      <c r="B202" s="55" t="s">
        <v>882</v>
      </c>
      <c r="C202" s="55" t="s">
        <v>883</v>
      </c>
      <c r="D202" s="55" t="s">
        <v>16</v>
      </c>
      <c r="E202" s="55" t="s">
        <v>49</v>
      </c>
      <c r="F202" s="35" t="s">
        <v>9</v>
      </c>
      <c r="G202" s="72">
        <v>18900</v>
      </c>
      <c r="H202" s="27">
        <v>0</v>
      </c>
      <c r="I202" s="25">
        <v>25</v>
      </c>
      <c r="J202" s="25">
        <f>+G202*2.87%</f>
        <v>542.42999999999995</v>
      </c>
      <c r="K202" s="25">
        <f>+G202*7.1%</f>
        <v>1341.8999999999999</v>
      </c>
      <c r="L202" s="28">
        <f>+G202*1.1%</f>
        <v>207.90000000000003</v>
      </c>
      <c r="M202" s="25">
        <f>+G202*3.04%</f>
        <v>574.55999999999995</v>
      </c>
      <c r="N202" s="25">
        <f>+G202*7.09%</f>
        <v>1340.01</v>
      </c>
      <c r="O202" s="27">
        <v>0</v>
      </c>
      <c r="P202" s="25">
        <f>SUM(J202:O202)</f>
        <v>4006.8</v>
      </c>
      <c r="Q202" s="25">
        <f>+H202+I202+J202+M202+O202</f>
        <v>1141.9899999999998</v>
      </c>
      <c r="R202" s="25">
        <f>+K202+L202+N202</f>
        <v>2889.81</v>
      </c>
      <c r="S202" s="25">
        <f>G202-Q202</f>
        <v>17758.010000000002</v>
      </c>
      <c r="T202" s="26">
        <v>111</v>
      </c>
      <c r="U202" s="24"/>
      <c r="W202" s="59"/>
      <c r="X202" s="59"/>
      <c r="Y202" s="59"/>
      <c r="Z202" s="59"/>
      <c r="AA202" s="59"/>
      <c r="AB202" s="59"/>
    </row>
    <row r="203" spans="1:28" s="53" customFormat="1" ht="15" customHeight="1" x14ac:dyDescent="0.2">
      <c r="A203" s="55" t="s">
        <v>494</v>
      </c>
      <c r="B203" s="55" t="s">
        <v>884</v>
      </c>
      <c r="C203" s="55" t="s">
        <v>885</v>
      </c>
      <c r="D203" s="55" t="s">
        <v>32</v>
      </c>
      <c r="E203" s="55" t="s">
        <v>495</v>
      </c>
      <c r="F203" s="35" t="s">
        <v>9</v>
      </c>
      <c r="G203" s="72">
        <v>91476</v>
      </c>
      <c r="H203" s="37">
        <v>10100.379999999999</v>
      </c>
      <c r="I203" s="25">
        <v>25</v>
      </c>
      <c r="J203" s="25">
        <f>+G203*2.87%</f>
        <v>2625.3611999999998</v>
      </c>
      <c r="K203" s="25">
        <f>+G203*7.1%</f>
        <v>6494.7959999999994</v>
      </c>
      <c r="L203" s="28">
        <v>490.03</v>
      </c>
      <c r="M203" s="25">
        <f>+G203*3.04%</f>
        <v>2780.8703999999998</v>
      </c>
      <c r="N203" s="25">
        <f>+G203*7.09%</f>
        <v>6485.6484</v>
      </c>
      <c r="O203" s="27">
        <v>0</v>
      </c>
      <c r="P203" s="25">
        <f>SUM(J203:O203)</f>
        <v>18876.705999999998</v>
      </c>
      <c r="Q203" s="25">
        <f>+H203+I203+J203+M203+O203</f>
        <v>15531.611599999998</v>
      </c>
      <c r="R203" s="25">
        <f>+K203+L203+N203</f>
        <v>13470.474399999999</v>
      </c>
      <c r="S203" s="25">
        <f>G203-Q203</f>
        <v>75944.388399999996</v>
      </c>
      <c r="T203" s="26">
        <v>111</v>
      </c>
      <c r="U203" s="10"/>
      <c r="V203" s="10"/>
      <c r="W203" s="59"/>
      <c r="X203" s="59"/>
      <c r="Y203" s="59"/>
      <c r="Z203" s="59"/>
      <c r="AA203" s="59"/>
      <c r="AB203" s="59"/>
    </row>
    <row r="204" spans="1:28" s="53" customFormat="1" ht="15" customHeight="1" x14ac:dyDescent="0.2">
      <c r="A204" s="55" t="s">
        <v>496</v>
      </c>
      <c r="B204" s="55" t="s">
        <v>886</v>
      </c>
      <c r="C204" s="55" t="s">
        <v>887</v>
      </c>
      <c r="D204" s="55" t="s">
        <v>51</v>
      </c>
      <c r="E204" s="55" t="s">
        <v>130</v>
      </c>
      <c r="F204" s="35" t="s">
        <v>9</v>
      </c>
      <c r="G204" s="72">
        <v>22000</v>
      </c>
      <c r="H204" s="27">
        <v>0</v>
      </c>
      <c r="I204" s="25">
        <v>25</v>
      </c>
      <c r="J204" s="25">
        <f>+G204*2.87%</f>
        <v>631.4</v>
      </c>
      <c r="K204" s="25">
        <f>+G204*7.1%</f>
        <v>1561.9999999999998</v>
      </c>
      <c r="L204" s="28">
        <f>+G204*1.1%</f>
        <v>242.00000000000003</v>
      </c>
      <c r="M204" s="25">
        <f>+G204*3.04%</f>
        <v>668.8</v>
      </c>
      <c r="N204" s="25">
        <f>+G204*7.09%</f>
        <v>1559.8000000000002</v>
      </c>
      <c r="O204" s="27">
        <v>0</v>
      </c>
      <c r="P204" s="25">
        <f>SUM(J204:O204)</f>
        <v>4664</v>
      </c>
      <c r="Q204" s="25">
        <f>+H204+I204+J204+M204+O204</f>
        <v>1325.1999999999998</v>
      </c>
      <c r="R204" s="25">
        <f>+K204+L204+N204</f>
        <v>3363.8</v>
      </c>
      <c r="S204" s="25">
        <f>G204-Q204</f>
        <v>20674.8</v>
      </c>
      <c r="T204" s="26">
        <v>111</v>
      </c>
      <c r="U204" s="24"/>
      <c r="W204" s="59"/>
      <c r="X204" s="59"/>
      <c r="Y204" s="59"/>
      <c r="Z204" s="59"/>
      <c r="AA204" s="59"/>
      <c r="AB204" s="59"/>
    </row>
    <row r="205" spans="1:28" s="53" customFormat="1" ht="15" customHeight="1" x14ac:dyDescent="0.2">
      <c r="A205" s="55" t="s">
        <v>497</v>
      </c>
      <c r="B205" s="55" t="s">
        <v>888</v>
      </c>
      <c r="C205" s="55" t="s">
        <v>889</v>
      </c>
      <c r="D205" s="55" t="s">
        <v>202</v>
      </c>
      <c r="E205" s="55" t="s">
        <v>13</v>
      </c>
      <c r="F205" s="35" t="s">
        <v>9</v>
      </c>
      <c r="G205" s="72">
        <v>24000</v>
      </c>
      <c r="H205" s="27">
        <v>0</v>
      </c>
      <c r="I205" s="25">
        <v>25</v>
      </c>
      <c r="J205" s="25">
        <f>+G205*2.87%</f>
        <v>688.8</v>
      </c>
      <c r="K205" s="25">
        <f>+G205*7.1%</f>
        <v>1703.9999999999998</v>
      </c>
      <c r="L205" s="28">
        <f>+G205*1.1%</f>
        <v>264</v>
      </c>
      <c r="M205" s="25">
        <f>+G205*3.04%</f>
        <v>729.6</v>
      </c>
      <c r="N205" s="25">
        <f>+G205*7.09%</f>
        <v>1701.6000000000001</v>
      </c>
      <c r="O205" s="37">
        <v>932.76</v>
      </c>
      <c r="P205" s="25">
        <f>SUM(J205:O205)</f>
        <v>6020.76</v>
      </c>
      <c r="Q205" s="25">
        <f>+H205+I205+J205+M205+O205</f>
        <v>2376.16</v>
      </c>
      <c r="R205" s="25">
        <f>+K205+L205+N205</f>
        <v>3669.6</v>
      </c>
      <c r="S205" s="25">
        <f>G205-Q205</f>
        <v>21623.84</v>
      </c>
      <c r="T205" s="26">
        <v>111</v>
      </c>
      <c r="U205" s="24"/>
      <c r="W205" s="59"/>
      <c r="X205" s="59"/>
      <c r="Y205" s="59"/>
      <c r="Z205" s="59"/>
      <c r="AA205" s="59"/>
      <c r="AB205" s="59"/>
    </row>
    <row r="206" spans="1:28" s="53" customFormat="1" ht="15" customHeight="1" x14ac:dyDescent="0.2">
      <c r="A206" s="55" t="s">
        <v>498</v>
      </c>
      <c r="B206" s="55" t="s">
        <v>890</v>
      </c>
      <c r="C206" s="55" t="s">
        <v>891</v>
      </c>
      <c r="D206" s="55" t="s">
        <v>16</v>
      </c>
      <c r="E206" s="55" t="s">
        <v>56</v>
      </c>
      <c r="F206" s="35" t="s">
        <v>9</v>
      </c>
      <c r="G206" s="72">
        <v>28749.599999999999</v>
      </c>
      <c r="H206" s="27">
        <v>0</v>
      </c>
      <c r="I206" s="25">
        <v>25</v>
      </c>
      <c r="J206" s="25">
        <f>+G206*2.87%</f>
        <v>825.11351999999999</v>
      </c>
      <c r="K206" s="25">
        <f>+G206*7.1%</f>
        <v>2041.2215999999996</v>
      </c>
      <c r="L206" s="28">
        <f>+G206*1.1%</f>
        <v>316.24560000000002</v>
      </c>
      <c r="M206" s="25">
        <f>+G206*3.04%</f>
        <v>873.98784000000001</v>
      </c>
      <c r="N206" s="25">
        <f>+G206*7.09%</f>
        <v>2038.34664</v>
      </c>
      <c r="O206" s="27">
        <v>0</v>
      </c>
      <c r="P206" s="25">
        <f>SUM(J206:O206)</f>
        <v>6094.9151999999995</v>
      </c>
      <c r="Q206" s="25">
        <f>+H206+I206+J206+M206+O206</f>
        <v>1724.1013600000001</v>
      </c>
      <c r="R206" s="25">
        <f>+K206+L206+N206</f>
        <v>4395.8138399999998</v>
      </c>
      <c r="S206" s="25">
        <f>G206-Q206</f>
        <v>27025.498639999998</v>
      </c>
      <c r="T206" s="26">
        <v>111</v>
      </c>
      <c r="U206" s="24"/>
      <c r="W206" s="59"/>
      <c r="X206" s="59"/>
      <c r="Y206" s="59"/>
      <c r="Z206" s="59"/>
      <c r="AA206" s="59"/>
      <c r="AB206" s="59"/>
    </row>
    <row r="207" spans="1:28" s="53" customFormat="1" ht="15" customHeight="1" x14ac:dyDescent="0.2">
      <c r="A207" s="55" t="s">
        <v>500</v>
      </c>
      <c r="B207" s="55" t="s">
        <v>892</v>
      </c>
      <c r="C207" s="55" t="s">
        <v>893</v>
      </c>
      <c r="D207" s="55" t="s">
        <v>64</v>
      </c>
      <c r="E207" s="55" t="s">
        <v>89</v>
      </c>
      <c r="F207" s="35" t="s">
        <v>9</v>
      </c>
      <c r="G207" s="72">
        <v>28750</v>
      </c>
      <c r="H207" s="27">
        <v>0</v>
      </c>
      <c r="I207" s="25">
        <v>25</v>
      </c>
      <c r="J207" s="25">
        <f>+G207*2.87%</f>
        <v>825.125</v>
      </c>
      <c r="K207" s="25">
        <f>+G207*7.1%</f>
        <v>2041.2499999999998</v>
      </c>
      <c r="L207" s="28">
        <f>+G207*1.1%</f>
        <v>316.25000000000006</v>
      </c>
      <c r="M207" s="25">
        <f>+G207*3.04%</f>
        <v>874</v>
      </c>
      <c r="N207" s="25">
        <f>+G207*7.09%</f>
        <v>2038.3750000000002</v>
      </c>
      <c r="O207" s="27">
        <v>0</v>
      </c>
      <c r="P207" s="25">
        <f>SUM(J207:O207)</f>
        <v>6095</v>
      </c>
      <c r="Q207" s="25">
        <f>+H207+I207+J207+M207+O207</f>
        <v>1724.125</v>
      </c>
      <c r="R207" s="25">
        <f>+K207+L207+N207</f>
        <v>4395.875</v>
      </c>
      <c r="S207" s="25">
        <f>G207-Q207</f>
        <v>27025.875</v>
      </c>
      <c r="T207" s="26">
        <v>111</v>
      </c>
      <c r="U207" s="24"/>
      <c r="W207" s="59"/>
      <c r="X207" s="59"/>
      <c r="Y207" s="59"/>
      <c r="Z207" s="59"/>
      <c r="AA207" s="59"/>
      <c r="AB207" s="59"/>
    </row>
    <row r="208" spans="1:28" s="53" customFormat="1" ht="15" customHeight="1" x14ac:dyDescent="0.2">
      <c r="A208" s="55" t="s">
        <v>501</v>
      </c>
      <c r="B208" s="55" t="s">
        <v>894</v>
      </c>
      <c r="C208" s="55" t="s">
        <v>895</v>
      </c>
      <c r="D208" s="55" t="s">
        <v>174</v>
      </c>
      <c r="E208" s="55" t="s">
        <v>37</v>
      </c>
      <c r="F208" s="35" t="s">
        <v>9</v>
      </c>
      <c r="G208" s="72">
        <v>42000</v>
      </c>
      <c r="H208" s="37">
        <v>724.92</v>
      </c>
      <c r="I208" s="25">
        <v>25</v>
      </c>
      <c r="J208" s="25">
        <f>+G208*2.87%</f>
        <v>1205.4000000000001</v>
      </c>
      <c r="K208" s="25">
        <f>+G208*7.1%</f>
        <v>2981.9999999999995</v>
      </c>
      <c r="L208" s="28">
        <v>462</v>
      </c>
      <c r="M208" s="25">
        <f>+G208*3.04%</f>
        <v>1276.8</v>
      </c>
      <c r="N208" s="25">
        <f>+G208*7.09%</f>
        <v>2977.8</v>
      </c>
      <c r="O208" s="27">
        <v>0</v>
      </c>
      <c r="P208" s="25">
        <f>SUM(J208:O208)</f>
        <v>8904</v>
      </c>
      <c r="Q208" s="25">
        <f>+H208+I208+J208+M208+O208</f>
        <v>3232.12</v>
      </c>
      <c r="R208" s="25">
        <f>+K208+L208+N208</f>
        <v>6421.7999999999993</v>
      </c>
      <c r="S208" s="25">
        <f>G208-Q208</f>
        <v>38767.879999999997</v>
      </c>
      <c r="T208" s="26">
        <v>111</v>
      </c>
      <c r="U208" s="24"/>
      <c r="W208" s="59"/>
      <c r="X208" s="59"/>
      <c r="Y208" s="59"/>
      <c r="Z208" s="59"/>
      <c r="AA208" s="59"/>
      <c r="AB208" s="59"/>
    </row>
    <row r="209" spans="1:28" s="53" customFormat="1" ht="15" customHeight="1" x14ac:dyDescent="0.2">
      <c r="A209" s="55" t="s">
        <v>502</v>
      </c>
      <c r="B209" s="55" t="s">
        <v>896</v>
      </c>
      <c r="C209" s="55" t="s">
        <v>897</v>
      </c>
      <c r="D209" s="55" t="s">
        <v>191</v>
      </c>
      <c r="E209" s="55" t="s">
        <v>15</v>
      </c>
      <c r="F209" s="35" t="s">
        <v>9</v>
      </c>
      <c r="G209" s="72">
        <v>36000</v>
      </c>
      <c r="H209" s="27">
        <v>0</v>
      </c>
      <c r="I209" s="25">
        <v>25</v>
      </c>
      <c r="J209" s="25">
        <f>+G209*2.87%</f>
        <v>1033.2</v>
      </c>
      <c r="K209" s="25">
        <f>+G209*7.1%</f>
        <v>2555.9999999999995</v>
      </c>
      <c r="L209" s="28">
        <f>+G209*1.1%</f>
        <v>396.00000000000006</v>
      </c>
      <c r="M209" s="25">
        <f>+G209*3.04%</f>
        <v>1094.4000000000001</v>
      </c>
      <c r="N209" s="25">
        <f>+G209*7.09%</f>
        <v>2552.4</v>
      </c>
      <c r="O209" s="27">
        <v>0</v>
      </c>
      <c r="P209" s="25">
        <f>SUM(J209:O209)</f>
        <v>7632</v>
      </c>
      <c r="Q209" s="25">
        <f>+H209+I209+J209+M209+O209</f>
        <v>2152.6000000000004</v>
      </c>
      <c r="R209" s="25">
        <f>+K209+L209+N209</f>
        <v>5504.4</v>
      </c>
      <c r="S209" s="25">
        <f>G209-Q209</f>
        <v>33847.4</v>
      </c>
      <c r="T209" s="26">
        <v>111</v>
      </c>
      <c r="U209" s="24"/>
      <c r="W209" s="59"/>
      <c r="X209" s="59"/>
      <c r="Y209" s="59"/>
      <c r="Z209" s="59"/>
      <c r="AA209" s="59"/>
      <c r="AB209" s="59"/>
    </row>
    <row r="210" spans="1:28" s="53" customFormat="1" ht="15" customHeight="1" x14ac:dyDescent="0.2">
      <c r="A210" s="55" t="s">
        <v>503</v>
      </c>
      <c r="B210" s="55" t="s">
        <v>898</v>
      </c>
      <c r="C210" s="55" t="s">
        <v>899</v>
      </c>
      <c r="D210" s="55" t="s">
        <v>125</v>
      </c>
      <c r="E210" s="55" t="s">
        <v>504</v>
      </c>
      <c r="F210" s="35" t="s">
        <v>9</v>
      </c>
      <c r="G210" s="72">
        <v>28750</v>
      </c>
      <c r="H210" s="27">
        <v>0</v>
      </c>
      <c r="I210" s="25">
        <v>25</v>
      </c>
      <c r="J210" s="25">
        <f>+G210*2.87%</f>
        <v>825.125</v>
      </c>
      <c r="K210" s="25">
        <f>+G210*7.1%</f>
        <v>2041.2499999999998</v>
      </c>
      <c r="L210" s="28">
        <f>+G210*1.1%</f>
        <v>316.25000000000006</v>
      </c>
      <c r="M210" s="25">
        <f>+G210*3.04%</f>
        <v>874</v>
      </c>
      <c r="N210" s="25">
        <f>+G210*7.09%</f>
        <v>2038.3750000000002</v>
      </c>
      <c r="O210" s="27">
        <v>0</v>
      </c>
      <c r="P210" s="25">
        <f>SUM(J210:O210)</f>
        <v>6095</v>
      </c>
      <c r="Q210" s="25">
        <f>+H210+I210+J210+M210+O210</f>
        <v>1724.125</v>
      </c>
      <c r="R210" s="25">
        <f>+K210+L210+N210</f>
        <v>4395.875</v>
      </c>
      <c r="S210" s="25">
        <f>G210-Q210</f>
        <v>27025.875</v>
      </c>
      <c r="T210" s="26">
        <v>111</v>
      </c>
      <c r="U210" s="24"/>
      <c r="V210" s="8"/>
      <c r="W210" s="59"/>
      <c r="X210" s="59"/>
      <c r="Y210" s="59"/>
      <c r="Z210" s="59"/>
      <c r="AA210" s="59"/>
      <c r="AB210" s="59"/>
    </row>
    <row r="211" spans="1:28" s="53" customFormat="1" ht="15" customHeight="1" x14ac:dyDescent="0.2">
      <c r="A211" s="55" t="s">
        <v>505</v>
      </c>
      <c r="B211" s="55" t="s">
        <v>900</v>
      </c>
      <c r="C211" s="55" t="s">
        <v>901</v>
      </c>
      <c r="D211" s="55" t="s">
        <v>35</v>
      </c>
      <c r="E211" s="55" t="s">
        <v>36</v>
      </c>
      <c r="F211" s="35" t="s">
        <v>9</v>
      </c>
      <c r="G211" s="72">
        <v>30000</v>
      </c>
      <c r="H211" s="27">
        <v>0</v>
      </c>
      <c r="I211" s="25">
        <v>25</v>
      </c>
      <c r="J211" s="25">
        <f>+G211*2.87%</f>
        <v>861</v>
      </c>
      <c r="K211" s="25">
        <f>+G211*7.1%</f>
        <v>2130</v>
      </c>
      <c r="L211" s="28">
        <f>+G211*1.1%</f>
        <v>330.00000000000006</v>
      </c>
      <c r="M211" s="25">
        <f>+G211*3.04%</f>
        <v>912</v>
      </c>
      <c r="N211" s="25">
        <f>+G211*7.09%</f>
        <v>2127</v>
      </c>
      <c r="O211" s="27">
        <v>0</v>
      </c>
      <c r="P211" s="25">
        <f>SUM(J211:O211)</f>
        <v>6360</v>
      </c>
      <c r="Q211" s="25">
        <f>+H211+I211+J211+M211+O211</f>
        <v>1798</v>
      </c>
      <c r="R211" s="25">
        <f>+K211+L211+N211</f>
        <v>4587</v>
      </c>
      <c r="S211" s="25">
        <f>G211-Q211</f>
        <v>28202</v>
      </c>
      <c r="T211" s="26">
        <v>111</v>
      </c>
      <c r="U211" s="24"/>
      <c r="W211" s="59"/>
      <c r="X211" s="59"/>
      <c r="Y211" s="59"/>
      <c r="Z211" s="59"/>
      <c r="AA211" s="59"/>
      <c r="AB211" s="59"/>
    </row>
    <row r="212" spans="1:28" s="53" customFormat="1" ht="15" customHeight="1" x14ac:dyDescent="0.2">
      <c r="A212" s="55" t="s">
        <v>506</v>
      </c>
      <c r="B212" s="55" t="s">
        <v>902</v>
      </c>
      <c r="C212" s="55" t="s">
        <v>903</v>
      </c>
      <c r="D212" s="55" t="s">
        <v>55</v>
      </c>
      <c r="E212" s="55" t="s">
        <v>507</v>
      </c>
      <c r="F212" s="35" t="s">
        <v>9</v>
      </c>
      <c r="G212" s="72">
        <v>77250</v>
      </c>
      <c r="H212" s="37">
        <v>6754.07</v>
      </c>
      <c r="I212" s="25">
        <v>25</v>
      </c>
      <c r="J212" s="25">
        <f>+G212*2.87%</f>
        <v>2217.0749999999998</v>
      </c>
      <c r="K212" s="25">
        <f>+G212*7.1%</f>
        <v>5484.7499999999991</v>
      </c>
      <c r="L212" s="28">
        <v>490.03</v>
      </c>
      <c r="M212" s="25">
        <f>+G212*3.04%</f>
        <v>2348.4</v>
      </c>
      <c r="N212" s="25">
        <f>+G212*7.09%</f>
        <v>5477.0250000000005</v>
      </c>
      <c r="O212" s="27">
        <v>0</v>
      </c>
      <c r="P212" s="25">
        <f>SUM(J212:O212)</f>
        <v>16017.279999999999</v>
      </c>
      <c r="Q212" s="25">
        <f>+H212+I212+J212+M212+O212</f>
        <v>11344.545</v>
      </c>
      <c r="R212" s="25">
        <f>+K212+L212+N212</f>
        <v>11451.805</v>
      </c>
      <c r="S212" s="25">
        <f>G212-Q212</f>
        <v>65905.455000000002</v>
      </c>
      <c r="T212" s="26">
        <v>111</v>
      </c>
      <c r="U212" s="24"/>
      <c r="W212" s="59"/>
      <c r="X212" s="59"/>
      <c r="Y212" s="59"/>
      <c r="Z212" s="59"/>
      <c r="AA212" s="59"/>
      <c r="AB212" s="59"/>
    </row>
    <row r="213" spans="1:28" s="1" customFormat="1" ht="15" customHeight="1" x14ac:dyDescent="0.2">
      <c r="A213" s="55" t="s">
        <v>508</v>
      </c>
      <c r="B213" s="55" t="s">
        <v>904</v>
      </c>
      <c r="C213" s="55" t="s">
        <v>905</v>
      </c>
      <c r="D213" s="55" t="s">
        <v>205</v>
      </c>
      <c r="E213" s="55" t="s">
        <v>82</v>
      </c>
      <c r="F213" s="35" t="s">
        <v>9</v>
      </c>
      <c r="G213" s="72">
        <v>34500</v>
      </c>
      <c r="H213" s="27">
        <v>0</v>
      </c>
      <c r="I213" s="25">
        <v>25</v>
      </c>
      <c r="J213" s="25">
        <f>+G213*2.87%</f>
        <v>990.15</v>
      </c>
      <c r="K213" s="25">
        <f>+G213*7.1%</f>
        <v>2449.5</v>
      </c>
      <c r="L213" s="28">
        <f>+G213*1.1%</f>
        <v>379.50000000000006</v>
      </c>
      <c r="M213" s="25">
        <f>+G213*3.04%</f>
        <v>1048.8</v>
      </c>
      <c r="N213" s="25">
        <f>+G213*7.09%</f>
        <v>2446.0500000000002</v>
      </c>
      <c r="O213" s="27">
        <v>0</v>
      </c>
      <c r="P213" s="25">
        <f>SUM(J213:O213)</f>
        <v>7314</v>
      </c>
      <c r="Q213" s="25">
        <f>+H213+I213+J213+M213+O213</f>
        <v>2063.9499999999998</v>
      </c>
      <c r="R213" s="25">
        <f>+K213+L213+N213</f>
        <v>5275.05</v>
      </c>
      <c r="S213" s="25">
        <f>G213-Q213</f>
        <v>32436.05</v>
      </c>
      <c r="T213" s="26">
        <v>111</v>
      </c>
      <c r="U213" s="53"/>
      <c r="V213" s="53"/>
      <c r="W213" s="59"/>
      <c r="X213" s="59"/>
      <c r="Y213" s="59"/>
      <c r="Z213" s="59"/>
      <c r="AA213" s="59"/>
      <c r="AB213" s="59"/>
    </row>
    <row r="214" spans="1:28" s="53" customFormat="1" ht="15" customHeight="1" x14ac:dyDescent="0.2">
      <c r="A214" s="55" t="s">
        <v>509</v>
      </c>
      <c r="B214" s="55" t="s">
        <v>906</v>
      </c>
      <c r="C214" s="55" t="s">
        <v>907</v>
      </c>
      <c r="D214" s="55" t="s">
        <v>38</v>
      </c>
      <c r="E214" s="55" t="s">
        <v>69</v>
      </c>
      <c r="F214" s="35" t="s">
        <v>9</v>
      </c>
      <c r="G214" s="72">
        <v>52600</v>
      </c>
      <c r="H214" s="37">
        <v>2081.04</v>
      </c>
      <c r="I214" s="25">
        <v>25</v>
      </c>
      <c r="J214" s="25">
        <f>+G214*2.87%</f>
        <v>1509.62</v>
      </c>
      <c r="K214" s="25">
        <f>+G214*7.1%</f>
        <v>3734.5999999999995</v>
      </c>
      <c r="L214" s="28">
        <v>490.03</v>
      </c>
      <c r="M214" s="25">
        <f>+G214*3.04%</f>
        <v>1599.04</v>
      </c>
      <c r="N214" s="25">
        <f>+G214*7.09%</f>
        <v>3729.34</v>
      </c>
      <c r="O214" s="37">
        <v>932.76</v>
      </c>
      <c r="P214" s="25">
        <f>SUM(J214:O214)</f>
        <v>11995.39</v>
      </c>
      <c r="Q214" s="25">
        <f>+H214+I214+J214+M214+O214</f>
        <v>6147.46</v>
      </c>
      <c r="R214" s="25">
        <f>+K214+L214+N214</f>
        <v>7953.9699999999993</v>
      </c>
      <c r="S214" s="25">
        <f>G214-Q214</f>
        <v>46452.54</v>
      </c>
      <c r="T214" s="26">
        <v>111</v>
      </c>
      <c r="U214" s="24"/>
      <c r="W214" s="59"/>
      <c r="X214" s="59"/>
      <c r="Y214" s="59"/>
      <c r="Z214" s="59"/>
      <c r="AA214" s="59"/>
      <c r="AB214" s="59"/>
    </row>
    <row r="215" spans="1:28" s="53" customFormat="1" ht="15" customHeight="1" x14ac:dyDescent="0.2">
      <c r="A215" s="55" t="s">
        <v>510</v>
      </c>
      <c r="B215" s="55" t="s">
        <v>908</v>
      </c>
      <c r="C215" s="55" t="s">
        <v>591</v>
      </c>
      <c r="D215" s="55" t="s">
        <v>16</v>
      </c>
      <c r="E215" s="55" t="s">
        <v>17</v>
      </c>
      <c r="F215" s="35" t="s">
        <v>9</v>
      </c>
      <c r="G215" s="72">
        <v>13200</v>
      </c>
      <c r="H215" s="27">
        <v>0</v>
      </c>
      <c r="I215" s="25">
        <v>25</v>
      </c>
      <c r="J215" s="25">
        <f>+G215*2.87%</f>
        <v>378.84</v>
      </c>
      <c r="K215" s="25">
        <f>+G215*7.1%</f>
        <v>937.19999999999993</v>
      </c>
      <c r="L215" s="28">
        <f>+G215*1.1%</f>
        <v>145.20000000000002</v>
      </c>
      <c r="M215" s="25">
        <f>+G215*3.04%</f>
        <v>401.28</v>
      </c>
      <c r="N215" s="25">
        <f>+G215*7.09%</f>
        <v>935.88000000000011</v>
      </c>
      <c r="O215" s="27">
        <v>0</v>
      </c>
      <c r="P215" s="25">
        <f>SUM(J215:O215)</f>
        <v>2798.4</v>
      </c>
      <c r="Q215" s="25">
        <f>+H215+I215+J215+M215+O215</f>
        <v>805.11999999999989</v>
      </c>
      <c r="R215" s="25">
        <f>+K215+L215+N215</f>
        <v>2018.28</v>
      </c>
      <c r="S215" s="25">
        <f>G215-Q215</f>
        <v>12394.880000000001</v>
      </c>
      <c r="T215" s="26">
        <v>111</v>
      </c>
      <c r="U215" s="24"/>
      <c r="W215" s="59"/>
      <c r="X215" s="59"/>
      <c r="Y215" s="59"/>
      <c r="Z215" s="59"/>
      <c r="AA215" s="59"/>
      <c r="AB215" s="59"/>
    </row>
    <row r="216" spans="1:28" s="53" customFormat="1" ht="15" customHeight="1" x14ac:dyDescent="0.2">
      <c r="A216" s="55" t="s">
        <v>514</v>
      </c>
      <c r="B216" s="49" t="s">
        <v>909</v>
      </c>
      <c r="C216" s="49" t="s">
        <v>910</v>
      </c>
      <c r="D216" s="55" t="s">
        <v>51</v>
      </c>
      <c r="E216" s="55" t="s">
        <v>130</v>
      </c>
      <c r="F216" s="35" t="s">
        <v>9</v>
      </c>
      <c r="G216" s="72">
        <v>22000</v>
      </c>
      <c r="H216" s="27">
        <v>0</v>
      </c>
      <c r="I216" s="25">
        <v>25</v>
      </c>
      <c r="J216" s="25">
        <f>+G216*2.87%</f>
        <v>631.4</v>
      </c>
      <c r="K216" s="25">
        <f>+G216*7.1%</f>
        <v>1561.9999999999998</v>
      </c>
      <c r="L216" s="28">
        <f>+G216*1.1%</f>
        <v>242.00000000000003</v>
      </c>
      <c r="M216" s="25">
        <f>+G216*3.04%</f>
        <v>668.8</v>
      </c>
      <c r="N216" s="25">
        <f>+G216*7.09%</f>
        <v>1559.8000000000002</v>
      </c>
      <c r="O216" s="27">
        <v>0</v>
      </c>
      <c r="P216" s="25">
        <f>SUM(J216:O216)</f>
        <v>4664</v>
      </c>
      <c r="Q216" s="25">
        <f>+H216+I216+J216+M216+O216</f>
        <v>1325.1999999999998</v>
      </c>
      <c r="R216" s="25">
        <f>+K216+L216+N216</f>
        <v>3363.8</v>
      </c>
      <c r="S216" s="25">
        <f>G216-Q216</f>
        <v>20674.8</v>
      </c>
      <c r="T216" s="26">
        <v>111</v>
      </c>
      <c r="U216" s="10"/>
      <c r="V216" s="10"/>
      <c r="W216" s="59"/>
      <c r="X216" s="59"/>
      <c r="Y216" s="59"/>
      <c r="Z216" s="59"/>
      <c r="AA216" s="59"/>
      <c r="AB216" s="59"/>
    </row>
    <row r="217" spans="1:28" s="53" customFormat="1" ht="15" customHeight="1" x14ac:dyDescent="0.2">
      <c r="A217" s="55" t="s">
        <v>515</v>
      </c>
      <c r="B217" s="49" t="s">
        <v>911</v>
      </c>
      <c r="C217" s="49" t="s">
        <v>912</v>
      </c>
      <c r="D217" s="55" t="s">
        <v>22</v>
      </c>
      <c r="E217" s="55" t="s">
        <v>8</v>
      </c>
      <c r="F217" s="35" t="s">
        <v>9</v>
      </c>
      <c r="G217" s="72">
        <v>25300</v>
      </c>
      <c r="H217" s="27">
        <v>0</v>
      </c>
      <c r="I217" s="25">
        <v>25</v>
      </c>
      <c r="J217" s="25">
        <f>+G217*2.87%</f>
        <v>726.11</v>
      </c>
      <c r="K217" s="25">
        <f>+G217*7.1%</f>
        <v>1796.2999999999997</v>
      </c>
      <c r="L217" s="28">
        <f>+G217*1.1%</f>
        <v>278.3</v>
      </c>
      <c r="M217" s="25">
        <f>+G217*3.04%</f>
        <v>769.12</v>
      </c>
      <c r="N217" s="25">
        <f>+G217*7.09%</f>
        <v>1793.7700000000002</v>
      </c>
      <c r="O217" s="37">
        <v>932.76</v>
      </c>
      <c r="P217" s="25">
        <f>SUM(J217:O217)</f>
        <v>6296.3600000000006</v>
      </c>
      <c r="Q217" s="25">
        <f>+H217+I217+J217+M217+O217</f>
        <v>2452.9899999999998</v>
      </c>
      <c r="R217" s="25">
        <f>+K217+L217+N217</f>
        <v>3868.37</v>
      </c>
      <c r="S217" s="25">
        <f>G217-Q217</f>
        <v>22847.010000000002</v>
      </c>
      <c r="T217" s="26">
        <v>111</v>
      </c>
      <c r="U217" s="24"/>
    </row>
    <row r="218" spans="1:28" s="2" customFormat="1" ht="15" customHeight="1" x14ac:dyDescent="0.2">
      <c r="A218" s="49" t="s">
        <v>120</v>
      </c>
      <c r="B218" s="49" t="s">
        <v>913</v>
      </c>
      <c r="C218" s="49" t="s">
        <v>914</v>
      </c>
      <c r="D218" s="49" t="s">
        <v>42</v>
      </c>
      <c r="E218" s="49" t="s">
        <v>85</v>
      </c>
      <c r="F218" s="35" t="s">
        <v>9</v>
      </c>
      <c r="G218" s="72">
        <v>40000</v>
      </c>
      <c r="H218" s="37">
        <v>442.65</v>
      </c>
      <c r="I218" s="25">
        <v>25</v>
      </c>
      <c r="J218" s="25">
        <f>+G218*2.87%</f>
        <v>1148</v>
      </c>
      <c r="K218" s="25">
        <f>+G218*7.1%</f>
        <v>2839.9999999999995</v>
      </c>
      <c r="L218" s="28">
        <v>440</v>
      </c>
      <c r="M218" s="25">
        <f>+G218*3.04%</f>
        <v>1216</v>
      </c>
      <c r="N218" s="25">
        <f>+G218*7.09%</f>
        <v>2836</v>
      </c>
      <c r="O218" s="27">
        <v>0</v>
      </c>
      <c r="P218" s="25">
        <f>SUM(J218:O218)</f>
        <v>8480</v>
      </c>
      <c r="Q218" s="25">
        <f>+H218+I218+J218+M218+O218</f>
        <v>2831.65</v>
      </c>
      <c r="R218" s="25">
        <f>+K218+L218+N218</f>
        <v>6116</v>
      </c>
      <c r="S218" s="25">
        <f>G218-Q218</f>
        <v>37168.35</v>
      </c>
      <c r="T218" s="26">
        <v>111</v>
      </c>
      <c r="U218" s="24"/>
      <c r="V218" s="53"/>
      <c r="W218" s="53"/>
      <c r="X218" s="53"/>
      <c r="Y218" s="53"/>
      <c r="Z218" s="53"/>
      <c r="AA218" s="53"/>
      <c r="AB218" s="53"/>
    </row>
    <row r="219" spans="1:28" s="53" customFormat="1" ht="15" customHeight="1" x14ac:dyDescent="0.2">
      <c r="A219" s="49" t="s">
        <v>121</v>
      </c>
      <c r="B219" s="49" t="s">
        <v>915</v>
      </c>
      <c r="C219" s="49" t="s">
        <v>916</v>
      </c>
      <c r="D219" s="49" t="s">
        <v>123</v>
      </c>
      <c r="E219" s="49" t="s">
        <v>122</v>
      </c>
      <c r="F219" s="35" t="s">
        <v>9</v>
      </c>
      <c r="G219" s="72">
        <v>55000</v>
      </c>
      <c r="H219" s="37">
        <v>2559.6799999999998</v>
      </c>
      <c r="I219" s="25">
        <v>25</v>
      </c>
      <c r="J219" s="25">
        <f>+G219*2.87%</f>
        <v>1578.5</v>
      </c>
      <c r="K219" s="25">
        <f>+G219*7.1%</f>
        <v>3904.9999999999995</v>
      </c>
      <c r="L219" s="28">
        <v>490.03</v>
      </c>
      <c r="M219" s="25">
        <f>+G219*3.04%</f>
        <v>1672</v>
      </c>
      <c r="N219" s="25">
        <f>+G219*7.09%</f>
        <v>3899.5000000000005</v>
      </c>
      <c r="O219" s="27">
        <v>0</v>
      </c>
      <c r="P219" s="25">
        <f>SUM(J219:O219)</f>
        <v>11545.03</v>
      </c>
      <c r="Q219" s="25">
        <f>+H219+I219+J219+M219+O219</f>
        <v>5835.18</v>
      </c>
      <c r="R219" s="25">
        <f>+K219+L219+N219</f>
        <v>8294.5300000000007</v>
      </c>
      <c r="S219" s="25">
        <f>G219-Q219</f>
        <v>49164.82</v>
      </c>
      <c r="T219" s="26">
        <v>111</v>
      </c>
      <c r="U219" s="24"/>
    </row>
    <row r="220" spans="1:28" s="53" customFormat="1" ht="15" customHeight="1" x14ac:dyDescent="0.2">
      <c r="A220" s="49" t="s">
        <v>124</v>
      </c>
      <c r="B220" s="49" t="s">
        <v>917</v>
      </c>
      <c r="C220" s="49" t="s">
        <v>918</v>
      </c>
      <c r="D220" s="49" t="s">
        <v>125</v>
      </c>
      <c r="E220" s="49" t="s">
        <v>13</v>
      </c>
      <c r="F220" s="35" t="s">
        <v>9</v>
      </c>
      <c r="G220" s="72">
        <v>23400</v>
      </c>
      <c r="H220" s="27">
        <v>0</v>
      </c>
      <c r="I220" s="25">
        <v>25</v>
      </c>
      <c r="J220" s="25">
        <f>+G220*2.87%</f>
        <v>671.58</v>
      </c>
      <c r="K220" s="25">
        <f>+G220*7.1%</f>
        <v>1661.3999999999999</v>
      </c>
      <c r="L220" s="28">
        <f>+G220*1.1%</f>
        <v>257.40000000000003</v>
      </c>
      <c r="M220" s="25">
        <f>+G220*3.04%</f>
        <v>711.36</v>
      </c>
      <c r="N220" s="25">
        <f>+G220*7.09%</f>
        <v>1659.0600000000002</v>
      </c>
      <c r="O220" s="27">
        <v>0</v>
      </c>
      <c r="P220" s="25">
        <f>SUM(J220:O220)</f>
        <v>4960.8</v>
      </c>
      <c r="Q220" s="25">
        <f>+H220+I220+J220+M220+O220</f>
        <v>1407.94</v>
      </c>
      <c r="R220" s="25">
        <f>+K220+L220+N220</f>
        <v>3577.86</v>
      </c>
      <c r="S220" s="25">
        <f>G220-Q220</f>
        <v>21992.06</v>
      </c>
      <c r="T220" s="26">
        <v>111</v>
      </c>
      <c r="U220" s="24"/>
    </row>
    <row r="221" spans="1:28" s="53" customFormat="1" ht="15" customHeight="1" x14ac:dyDescent="0.2">
      <c r="A221" s="49" t="s">
        <v>126</v>
      </c>
      <c r="B221" s="49" t="s">
        <v>919</v>
      </c>
      <c r="C221" s="49" t="s">
        <v>920</v>
      </c>
      <c r="D221" s="49" t="s">
        <v>31</v>
      </c>
      <c r="E221" s="49" t="s">
        <v>44</v>
      </c>
      <c r="F221" s="35" t="s">
        <v>9</v>
      </c>
      <c r="G221" s="72">
        <v>20250</v>
      </c>
      <c r="H221" s="27">
        <v>0</v>
      </c>
      <c r="I221" s="25">
        <v>25</v>
      </c>
      <c r="J221" s="25">
        <f>+G221*2.87%</f>
        <v>581.17499999999995</v>
      </c>
      <c r="K221" s="25">
        <f>+G221*7.1%</f>
        <v>1437.7499999999998</v>
      </c>
      <c r="L221" s="28">
        <f>+G221*1.1%</f>
        <v>222.75000000000003</v>
      </c>
      <c r="M221" s="25">
        <f>+G221*3.04%</f>
        <v>615.6</v>
      </c>
      <c r="N221" s="25">
        <f>+G221*7.09%</f>
        <v>1435.7250000000001</v>
      </c>
      <c r="O221" s="27">
        <v>0</v>
      </c>
      <c r="P221" s="25">
        <f>SUM(J221:O221)</f>
        <v>4293</v>
      </c>
      <c r="Q221" s="25">
        <f>+H221+I221+J221+M221+O221</f>
        <v>1221.7750000000001</v>
      </c>
      <c r="R221" s="25">
        <f>+K221+L221+N221</f>
        <v>3096.2249999999999</v>
      </c>
      <c r="S221" s="25">
        <f>G221-Q221</f>
        <v>19028.224999999999</v>
      </c>
      <c r="T221" s="26">
        <v>111</v>
      </c>
      <c r="U221" s="10"/>
      <c r="V221" s="10"/>
    </row>
    <row r="222" spans="1:28" s="53" customFormat="1" ht="15" customHeight="1" x14ac:dyDescent="0.2">
      <c r="A222" s="49" t="s">
        <v>127</v>
      </c>
      <c r="B222" s="49" t="s">
        <v>921</v>
      </c>
      <c r="C222" s="49" t="s">
        <v>922</v>
      </c>
      <c r="D222" s="49" t="s">
        <v>45</v>
      </c>
      <c r="E222" s="49" t="s">
        <v>95</v>
      </c>
      <c r="F222" s="35" t="s">
        <v>9</v>
      </c>
      <c r="G222" s="72">
        <v>19800</v>
      </c>
      <c r="H222" s="27">
        <v>0</v>
      </c>
      <c r="I222" s="25">
        <v>25</v>
      </c>
      <c r="J222" s="25">
        <f>+G222*2.87%</f>
        <v>568.26</v>
      </c>
      <c r="K222" s="25">
        <f>+G222*7.1%</f>
        <v>1405.8</v>
      </c>
      <c r="L222" s="28">
        <f>+G222*1.1%</f>
        <v>217.8</v>
      </c>
      <c r="M222" s="25">
        <f>+G222*3.04%</f>
        <v>601.91999999999996</v>
      </c>
      <c r="N222" s="25">
        <f>+G222*7.09%</f>
        <v>1403.8200000000002</v>
      </c>
      <c r="O222" s="27">
        <v>0</v>
      </c>
      <c r="P222" s="25">
        <f>SUM(J222:O222)</f>
        <v>4197.6000000000004</v>
      </c>
      <c r="Q222" s="25">
        <f>+H222+I222+J222+M222+O222</f>
        <v>1195.1799999999998</v>
      </c>
      <c r="R222" s="25">
        <f>+K222+L222+N222</f>
        <v>3027.42</v>
      </c>
      <c r="S222" s="25">
        <f>G222-Q222</f>
        <v>18604.82</v>
      </c>
      <c r="T222" s="26">
        <v>111</v>
      </c>
      <c r="U222" s="24"/>
    </row>
    <row r="223" spans="1:28" s="11" customFormat="1" ht="15" customHeight="1" x14ac:dyDescent="0.2">
      <c r="A223" s="49" t="s">
        <v>129</v>
      </c>
      <c r="B223" s="49" t="s">
        <v>923</v>
      </c>
      <c r="C223" s="49" t="s">
        <v>924</v>
      </c>
      <c r="D223" s="49" t="s">
        <v>51</v>
      </c>
      <c r="E223" s="49" t="s">
        <v>130</v>
      </c>
      <c r="F223" s="35" t="s">
        <v>9</v>
      </c>
      <c r="G223" s="72">
        <v>22770</v>
      </c>
      <c r="H223" s="27">
        <v>0</v>
      </c>
      <c r="I223" s="25">
        <v>25</v>
      </c>
      <c r="J223" s="25">
        <f>+G223*2.87%</f>
        <v>653.49900000000002</v>
      </c>
      <c r="K223" s="25">
        <f>+G223*7.1%</f>
        <v>1616.6699999999998</v>
      </c>
      <c r="L223" s="28">
        <f>+G223*1.1%</f>
        <v>250.47000000000003</v>
      </c>
      <c r="M223" s="25">
        <f>+G223*3.04%</f>
        <v>692.20799999999997</v>
      </c>
      <c r="N223" s="25">
        <f>+G223*7.09%</f>
        <v>1614.393</v>
      </c>
      <c r="O223" s="27">
        <v>0</v>
      </c>
      <c r="P223" s="25">
        <f>SUM(J223:O223)</f>
        <v>4827.24</v>
      </c>
      <c r="Q223" s="25">
        <f>+H223+I223+J223+M223+O223</f>
        <v>1370.7069999999999</v>
      </c>
      <c r="R223" s="25">
        <f>+K223+L223+N223</f>
        <v>3481.5329999999999</v>
      </c>
      <c r="S223" s="25">
        <f>G223-Q223</f>
        <v>21399.293000000001</v>
      </c>
      <c r="T223" s="26">
        <v>111</v>
      </c>
      <c r="U223" s="24"/>
      <c r="V223" s="53"/>
      <c r="W223" s="53"/>
      <c r="X223" s="53"/>
      <c r="Y223" s="53"/>
      <c r="Z223" s="53"/>
      <c r="AA223" s="53"/>
      <c r="AB223" s="53"/>
    </row>
    <row r="224" spans="1:28" s="10" customFormat="1" ht="15" customHeight="1" x14ac:dyDescent="0.2">
      <c r="A224" s="49" t="s">
        <v>131</v>
      </c>
      <c r="B224" s="49" t="s">
        <v>925</v>
      </c>
      <c r="C224" s="49" t="s">
        <v>926</v>
      </c>
      <c r="D224" s="49" t="s">
        <v>125</v>
      </c>
      <c r="E224" s="49" t="s">
        <v>48</v>
      </c>
      <c r="F224" s="35" t="s">
        <v>9</v>
      </c>
      <c r="G224" s="72">
        <v>22000</v>
      </c>
      <c r="H224" s="27">
        <v>0</v>
      </c>
      <c r="I224" s="25">
        <v>25</v>
      </c>
      <c r="J224" s="25">
        <f>+G224*2.87%</f>
        <v>631.4</v>
      </c>
      <c r="K224" s="25">
        <f>+G224*7.1%</f>
        <v>1561.9999999999998</v>
      </c>
      <c r="L224" s="28">
        <f>+G224*1.1%</f>
        <v>242.00000000000003</v>
      </c>
      <c r="M224" s="25">
        <f>+G224*3.04%</f>
        <v>668.8</v>
      </c>
      <c r="N224" s="25">
        <f>+G224*7.09%</f>
        <v>1559.8000000000002</v>
      </c>
      <c r="O224" s="27">
        <v>0</v>
      </c>
      <c r="P224" s="25">
        <f>SUM(J224:O224)</f>
        <v>4664</v>
      </c>
      <c r="Q224" s="25">
        <f>+H224+I224+J224+M224+O224</f>
        <v>1325.1999999999998</v>
      </c>
      <c r="R224" s="25">
        <f>+K224+L224+N224</f>
        <v>3363.8</v>
      </c>
      <c r="S224" s="25">
        <f>G224-Q224</f>
        <v>20674.8</v>
      </c>
      <c r="T224" s="26">
        <v>111</v>
      </c>
      <c r="U224" s="24"/>
      <c r="V224" s="56"/>
      <c r="W224" s="53"/>
      <c r="X224" s="53"/>
      <c r="Y224" s="53"/>
      <c r="Z224" s="53"/>
      <c r="AA224" s="53"/>
      <c r="AB224" s="53"/>
    </row>
    <row r="225" spans="1:28" s="10" customFormat="1" ht="15" customHeight="1" x14ac:dyDescent="0.2">
      <c r="A225" s="49" t="s">
        <v>135</v>
      </c>
      <c r="B225" s="49" t="s">
        <v>927</v>
      </c>
      <c r="C225" s="49" t="s">
        <v>928</v>
      </c>
      <c r="D225" s="49" t="s">
        <v>16</v>
      </c>
      <c r="E225" s="49" t="s">
        <v>62</v>
      </c>
      <c r="F225" s="35" t="s">
        <v>9</v>
      </c>
      <c r="G225" s="72">
        <v>22367.5</v>
      </c>
      <c r="H225" s="27">
        <v>0</v>
      </c>
      <c r="I225" s="25">
        <v>25</v>
      </c>
      <c r="J225" s="25">
        <f>+G225*2.87%</f>
        <v>641.94724999999994</v>
      </c>
      <c r="K225" s="25">
        <f>+G225*7.1%</f>
        <v>1588.0924999999997</v>
      </c>
      <c r="L225" s="28">
        <f>+G225*1.1%</f>
        <v>246.04250000000002</v>
      </c>
      <c r="M225" s="25">
        <f>+G225*3.04%</f>
        <v>679.97199999999998</v>
      </c>
      <c r="N225" s="25">
        <f>+G225*7.09%</f>
        <v>1585.8557500000002</v>
      </c>
      <c r="O225" s="27">
        <v>0</v>
      </c>
      <c r="P225" s="25">
        <f>SUM(J225:O225)</f>
        <v>4741.91</v>
      </c>
      <c r="Q225" s="25">
        <f>+H225+I225+J225+M225+O225</f>
        <v>1346.9192499999999</v>
      </c>
      <c r="R225" s="25">
        <f>+K225+L225+N225</f>
        <v>3419.9907499999999</v>
      </c>
      <c r="S225" s="25">
        <f>G225-Q225</f>
        <v>21020.580750000001</v>
      </c>
      <c r="T225" s="26">
        <v>111</v>
      </c>
      <c r="U225" s="24"/>
      <c r="V225" s="53"/>
      <c r="W225" s="53"/>
      <c r="X225" s="53"/>
      <c r="Y225" s="53"/>
      <c r="Z225" s="53"/>
      <c r="AA225" s="53"/>
      <c r="AB225" s="53"/>
    </row>
    <row r="226" spans="1:28" s="10" customFormat="1" ht="15" customHeight="1" x14ac:dyDescent="0.2">
      <c r="A226" s="49" t="s">
        <v>136</v>
      </c>
      <c r="B226" s="49" t="s">
        <v>929</v>
      </c>
      <c r="C226" s="49" t="s">
        <v>930</v>
      </c>
      <c r="D226" s="49" t="s">
        <v>16</v>
      </c>
      <c r="E226" s="49" t="s">
        <v>62</v>
      </c>
      <c r="F226" s="35" t="s">
        <v>9</v>
      </c>
      <c r="G226" s="72">
        <v>17250</v>
      </c>
      <c r="H226" s="27">
        <v>0</v>
      </c>
      <c r="I226" s="25">
        <v>25</v>
      </c>
      <c r="J226" s="25">
        <f>+G226*2.87%</f>
        <v>495.07499999999999</v>
      </c>
      <c r="K226" s="25">
        <f>+G226*7.1%</f>
        <v>1224.75</v>
      </c>
      <c r="L226" s="28">
        <f>+G226*1.1%</f>
        <v>189.75000000000003</v>
      </c>
      <c r="M226" s="25">
        <f>+G226*3.04%</f>
        <v>524.4</v>
      </c>
      <c r="N226" s="25">
        <f>+G226*7.09%</f>
        <v>1223.0250000000001</v>
      </c>
      <c r="O226" s="27">
        <v>0</v>
      </c>
      <c r="P226" s="25">
        <f>SUM(J226:O226)</f>
        <v>3657</v>
      </c>
      <c r="Q226" s="25">
        <f>+H226+I226+J226+M226+O226</f>
        <v>1044.4749999999999</v>
      </c>
      <c r="R226" s="25">
        <f>+K226+L226+N226</f>
        <v>2637.5250000000001</v>
      </c>
      <c r="S226" s="25">
        <f>G226-Q226</f>
        <v>16205.525</v>
      </c>
      <c r="T226" s="26">
        <v>111</v>
      </c>
      <c r="U226" s="24"/>
      <c r="V226" s="8"/>
      <c r="W226" s="53"/>
      <c r="X226" s="53"/>
      <c r="Y226" s="53"/>
      <c r="Z226" s="53"/>
      <c r="AA226" s="53"/>
      <c r="AB226" s="53"/>
    </row>
    <row r="227" spans="1:28" s="10" customFormat="1" ht="15" customHeight="1" x14ac:dyDescent="0.2">
      <c r="A227" s="49" t="s">
        <v>138</v>
      </c>
      <c r="B227" s="49" t="s">
        <v>931</v>
      </c>
      <c r="C227" s="49" t="s">
        <v>932</v>
      </c>
      <c r="D227" s="49" t="s">
        <v>31</v>
      </c>
      <c r="E227" s="49" t="s">
        <v>62</v>
      </c>
      <c r="F227" s="35" t="s">
        <v>9</v>
      </c>
      <c r="G227" s="72">
        <v>25047</v>
      </c>
      <c r="H227" s="27">
        <v>0</v>
      </c>
      <c r="I227" s="25">
        <v>25</v>
      </c>
      <c r="J227" s="25">
        <f>+G227*2.87%</f>
        <v>718.84889999999996</v>
      </c>
      <c r="K227" s="25">
        <f>+G227*7.1%</f>
        <v>1778.3369999999998</v>
      </c>
      <c r="L227" s="28">
        <f>+G227*1.1%</f>
        <v>275.51700000000005</v>
      </c>
      <c r="M227" s="25">
        <f>+G227*3.04%</f>
        <v>761.42880000000002</v>
      </c>
      <c r="N227" s="25">
        <f>+G227*7.09%</f>
        <v>1775.8323</v>
      </c>
      <c r="O227" s="27">
        <v>0</v>
      </c>
      <c r="P227" s="25">
        <f>SUM(J227:O227)</f>
        <v>5309.9639999999999</v>
      </c>
      <c r="Q227" s="25">
        <f>+H227+I227+J227+M227+O227</f>
        <v>1505.2777000000001</v>
      </c>
      <c r="R227" s="25">
        <f>+K227+L227+N227</f>
        <v>3829.6862999999998</v>
      </c>
      <c r="S227" s="25">
        <f>G227-Q227</f>
        <v>23541.722300000001</v>
      </c>
      <c r="T227" s="26">
        <v>111</v>
      </c>
      <c r="U227" s="24"/>
      <c r="V227" s="53"/>
      <c r="W227" s="53"/>
      <c r="X227" s="53"/>
      <c r="Y227" s="53"/>
      <c r="Z227" s="53"/>
      <c r="AA227" s="53"/>
      <c r="AB227" s="53"/>
    </row>
    <row r="228" spans="1:28" s="10" customFormat="1" ht="15" customHeight="1" x14ac:dyDescent="0.2">
      <c r="A228" s="49" t="s">
        <v>139</v>
      </c>
      <c r="B228" s="49" t="s">
        <v>933</v>
      </c>
      <c r="C228" s="49" t="s">
        <v>934</v>
      </c>
      <c r="D228" s="49" t="s">
        <v>42</v>
      </c>
      <c r="E228" s="49" t="s">
        <v>140</v>
      </c>
      <c r="F228" s="35" t="s">
        <v>9</v>
      </c>
      <c r="G228" s="72">
        <v>63000</v>
      </c>
      <c r="H228" s="37">
        <v>3864.64</v>
      </c>
      <c r="I228" s="25">
        <v>25</v>
      </c>
      <c r="J228" s="25">
        <f>+G228*2.87%</f>
        <v>1808.1</v>
      </c>
      <c r="K228" s="25">
        <f>+G228*7.1%</f>
        <v>4473</v>
      </c>
      <c r="L228" s="28">
        <v>490.03</v>
      </c>
      <c r="M228" s="25">
        <f>+G228*3.04%</f>
        <v>1915.2</v>
      </c>
      <c r="N228" s="25">
        <f>+G228*7.09%</f>
        <v>4466.7000000000007</v>
      </c>
      <c r="O228" s="27">
        <v>932.76</v>
      </c>
      <c r="P228" s="25">
        <f>SUM(J228:O228)</f>
        <v>14085.79</v>
      </c>
      <c r="Q228" s="25">
        <f>+H228+I228+J228+M228+O228</f>
        <v>8545.6999999999989</v>
      </c>
      <c r="R228" s="25">
        <f>+K228+L228+N228</f>
        <v>9429.73</v>
      </c>
      <c r="S228" s="25">
        <f>G228-Q228</f>
        <v>54454.3</v>
      </c>
      <c r="T228" s="26">
        <v>111</v>
      </c>
      <c r="U228" s="24"/>
      <c r="V228" s="53"/>
      <c r="W228" s="53"/>
      <c r="X228" s="53"/>
      <c r="Y228" s="53"/>
      <c r="Z228" s="53"/>
      <c r="AA228" s="53"/>
      <c r="AB228" s="53"/>
    </row>
    <row r="229" spans="1:28" s="10" customFormat="1" ht="15" customHeight="1" x14ac:dyDescent="0.2">
      <c r="A229" s="49" t="s">
        <v>143</v>
      </c>
      <c r="B229" s="49" t="s">
        <v>935</v>
      </c>
      <c r="C229" s="49" t="s">
        <v>936</v>
      </c>
      <c r="D229" s="49" t="s">
        <v>125</v>
      </c>
      <c r="E229" s="49" t="s">
        <v>28</v>
      </c>
      <c r="F229" s="35" t="s">
        <v>9</v>
      </c>
      <c r="G229" s="72">
        <v>35100</v>
      </c>
      <c r="H229" s="27">
        <v>0</v>
      </c>
      <c r="I229" s="25">
        <v>25</v>
      </c>
      <c r="J229" s="25">
        <f>+G229*2.87%</f>
        <v>1007.37</v>
      </c>
      <c r="K229" s="25">
        <f>+G229*7.1%</f>
        <v>2492.1</v>
      </c>
      <c r="L229" s="28">
        <f>+G229*1.1%</f>
        <v>386.1</v>
      </c>
      <c r="M229" s="25">
        <f>+G229*3.04%</f>
        <v>1067.04</v>
      </c>
      <c r="N229" s="25">
        <f>+G229*7.09%</f>
        <v>2488.59</v>
      </c>
      <c r="O229" s="27">
        <v>0</v>
      </c>
      <c r="P229" s="25">
        <f>SUM(J229:O229)</f>
        <v>7441.2</v>
      </c>
      <c r="Q229" s="25">
        <f>+H229+I229+J229+M229+O229</f>
        <v>2099.41</v>
      </c>
      <c r="R229" s="25">
        <f>+K229+L229+N229</f>
        <v>5366.79</v>
      </c>
      <c r="S229" s="25">
        <f>G229-Q229</f>
        <v>33000.589999999997</v>
      </c>
      <c r="T229" s="26">
        <v>111</v>
      </c>
      <c r="U229" s="24"/>
      <c r="V229" s="53"/>
      <c r="W229" s="53"/>
      <c r="X229" s="53"/>
      <c r="Y229" s="53"/>
      <c r="Z229" s="53"/>
      <c r="AA229" s="53"/>
      <c r="AB229" s="53"/>
    </row>
    <row r="230" spans="1:28" s="10" customFormat="1" ht="15" customHeight="1" x14ac:dyDescent="0.2">
      <c r="A230" s="49" t="s">
        <v>144</v>
      </c>
      <c r="B230" s="49" t="s">
        <v>937</v>
      </c>
      <c r="C230" s="49" t="s">
        <v>938</v>
      </c>
      <c r="D230" s="49" t="s">
        <v>16</v>
      </c>
      <c r="E230" s="49" t="s">
        <v>21</v>
      </c>
      <c r="F230" s="35" t="s">
        <v>9</v>
      </c>
      <c r="G230" s="72">
        <v>19448</v>
      </c>
      <c r="H230" s="27">
        <v>0</v>
      </c>
      <c r="I230" s="25">
        <v>25</v>
      </c>
      <c r="J230" s="25">
        <f>+G230*2.87%</f>
        <v>558.1576</v>
      </c>
      <c r="K230" s="25">
        <f>+G230*7.1%</f>
        <v>1380.8079999999998</v>
      </c>
      <c r="L230" s="28">
        <f>+G230*1.1%</f>
        <v>213.92800000000003</v>
      </c>
      <c r="M230" s="25">
        <f>+G230*3.04%</f>
        <v>591.2192</v>
      </c>
      <c r="N230" s="25">
        <f>+G230*7.09%</f>
        <v>1378.8632</v>
      </c>
      <c r="O230" s="27">
        <v>0</v>
      </c>
      <c r="P230" s="25">
        <f>SUM(J230:O230)</f>
        <v>4122.9759999999997</v>
      </c>
      <c r="Q230" s="25">
        <f>+H230+I230+J230+M230+O230</f>
        <v>1174.3768</v>
      </c>
      <c r="R230" s="25">
        <f>+K230+L230+N230</f>
        <v>2973.5991999999997</v>
      </c>
      <c r="S230" s="25">
        <f>G230-Q230</f>
        <v>18273.623200000002</v>
      </c>
      <c r="T230" s="26">
        <v>111</v>
      </c>
      <c r="U230" s="24"/>
      <c r="V230" s="53"/>
      <c r="W230" s="53"/>
      <c r="X230" s="53"/>
      <c r="Y230" s="53"/>
      <c r="Z230" s="53"/>
      <c r="AA230" s="53"/>
      <c r="AB230" s="53"/>
    </row>
    <row r="231" spans="1:28" s="10" customFormat="1" ht="15" customHeight="1" x14ac:dyDescent="0.2">
      <c r="A231" s="49" t="s">
        <v>145</v>
      </c>
      <c r="B231" s="49" t="s">
        <v>939</v>
      </c>
      <c r="C231" s="49" t="s">
        <v>940</v>
      </c>
      <c r="D231" s="49" t="s">
        <v>14</v>
      </c>
      <c r="E231" s="49" t="s">
        <v>15</v>
      </c>
      <c r="F231" s="35" t="s">
        <v>9</v>
      </c>
      <c r="G231" s="72">
        <v>50750</v>
      </c>
      <c r="H231" s="37">
        <v>1959.85</v>
      </c>
      <c r="I231" s="25">
        <v>25</v>
      </c>
      <c r="J231" s="25">
        <f>+G231*2.87%</f>
        <v>1456.5250000000001</v>
      </c>
      <c r="K231" s="25">
        <f>+G231*7.1%</f>
        <v>3603.2499999999995</v>
      </c>
      <c r="L231" s="28">
        <v>490.03</v>
      </c>
      <c r="M231" s="25">
        <f>+G231*3.04%</f>
        <v>1542.8</v>
      </c>
      <c r="N231" s="25">
        <f>+G231*7.09%</f>
        <v>3598.1750000000002</v>
      </c>
      <c r="O231" s="27">
        <v>0</v>
      </c>
      <c r="P231" s="25">
        <f>SUM(J231:O231)</f>
        <v>10690.779999999999</v>
      </c>
      <c r="Q231" s="25">
        <f>+H231+I231+J231+M231+O231</f>
        <v>4984.1750000000002</v>
      </c>
      <c r="R231" s="25">
        <f>+K231+L231+N231</f>
        <v>7691.4549999999999</v>
      </c>
      <c r="S231" s="25">
        <f>G231-Q231</f>
        <v>45765.824999999997</v>
      </c>
      <c r="T231" s="26">
        <v>111</v>
      </c>
      <c r="U231" s="24"/>
      <c r="V231" s="53"/>
      <c r="W231" s="53"/>
      <c r="X231" s="53"/>
      <c r="Y231" s="53"/>
      <c r="Z231" s="53"/>
      <c r="AA231" s="53"/>
      <c r="AB231" s="53"/>
    </row>
    <row r="232" spans="1:28" s="10" customFormat="1" ht="15" customHeight="1" x14ac:dyDescent="0.2">
      <c r="A232" s="49" t="s">
        <v>146</v>
      </c>
      <c r="B232" s="49" t="s">
        <v>941</v>
      </c>
      <c r="C232" s="49" t="s">
        <v>942</v>
      </c>
      <c r="D232" s="49" t="s">
        <v>32</v>
      </c>
      <c r="E232" s="49" t="s">
        <v>34</v>
      </c>
      <c r="F232" s="35" t="s">
        <v>9</v>
      </c>
      <c r="G232" s="72">
        <v>44000</v>
      </c>
      <c r="H232" s="37">
        <v>1007.19</v>
      </c>
      <c r="I232" s="25">
        <v>25</v>
      </c>
      <c r="J232" s="25">
        <f>+G232*2.87%</f>
        <v>1262.8</v>
      </c>
      <c r="K232" s="25">
        <f>+G232*7.1%</f>
        <v>3123.9999999999995</v>
      </c>
      <c r="L232" s="28">
        <v>484</v>
      </c>
      <c r="M232" s="25">
        <f>+G232*3.04%</f>
        <v>1337.6</v>
      </c>
      <c r="N232" s="25">
        <f>+G232*7.09%</f>
        <v>3119.6000000000004</v>
      </c>
      <c r="O232" s="27">
        <v>0</v>
      </c>
      <c r="P232" s="25">
        <f>SUM(J232:O232)</f>
        <v>9328</v>
      </c>
      <c r="Q232" s="25">
        <f>+H232+I232+J232+M232+O232</f>
        <v>3632.5899999999997</v>
      </c>
      <c r="R232" s="25">
        <f>+K232+L232+N232</f>
        <v>6727.6</v>
      </c>
      <c r="S232" s="25">
        <f>G232-Q232</f>
        <v>40367.410000000003</v>
      </c>
      <c r="T232" s="26">
        <v>111</v>
      </c>
      <c r="U232" s="24"/>
      <c r="V232" s="53"/>
      <c r="W232" s="53"/>
      <c r="X232" s="53"/>
      <c r="Y232" s="53"/>
      <c r="Z232" s="53"/>
      <c r="AA232" s="53"/>
      <c r="AB232" s="53"/>
    </row>
    <row r="233" spans="1:28" s="10" customFormat="1" ht="15" customHeight="1" x14ac:dyDescent="0.2">
      <c r="A233" s="49" t="s">
        <v>147</v>
      </c>
      <c r="B233" s="49" t="s">
        <v>943</v>
      </c>
      <c r="C233" s="49" t="s">
        <v>944</v>
      </c>
      <c r="D233" s="49" t="s">
        <v>51</v>
      </c>
      <c r="E233" s="49" t="s">
        <v>130</v>
      </c>
      <c r="F233" s="35" t="s">
        <v>9</v>
      </c>
      <c r="G233" s="72">
        <v>26450</v>
      </c>
      <c r="H233" s="27">
        <v>0</v>
      </c>
      <c r="I233" s="25">
        <v>25</v>
      </c>
      <c r="J233" s="25">
        <f>+G233*2.87%</f>
        <v>759.11500000000001</v>
      </c>
      <c r="K233" s="25">
        <f>+G233*7.1%</f>
        <v>1877.9499999999998</v>
      </c>
      <c r="L233" s="28">
        <f>+G233*1.1%</f>
        <v>290.95000000000005</v>
      </c>
      <c r="M233" s="25">
        <f>+G233*3.04%</f>
        <v>804.08</v>
      </c>
      <c r="N233" s="25">
        <f>+G233*7.09%</f>
        <v>1875.3050000000001</v>
      </c>
      <c r="O233" s="27">
        <v>0</v>
      </c>
      <c r="P233" s="25">
        <f>SUM(J233:O233)</f>
        <v>5607.4</v>
      </c>
      <c r="Q233" s="25">
        <f>+H233+I233+J233+M233+O233</f>
        <v>1588.1950000000002</v>
      </c>
      <c r="R233" s="25">
        <f>+K233+L233+N233</f>
        <v>4044.2049999999999</v>
      </c>
      <c r="S233" s="25">
        <f>G233-Q233</f>
        <v>24861.805</v>
      </c>
      <c r="T233" s="26">
        <v>111</v>
      </c>
      <c r="U233" s="24"/>
      <c r="V233" s="53"/>
      <c r="W233" s="53"/>
      <c r="X233" s="53"/>
      <c r="Y233" s="53"/>
      <c r="Z233" s="53"/>
      <c r="AA233" s="53"/>
      <c r="AB233" s="53"/>
    </row>
    <row r="234" spans="1:28" s="10" customFormat="1" ht="15" customHeight="1" x14ac:dyDescent="0.2">
      <c r="A234" s="49" t="s">
        <v>148</v>
      </c>
      <c r="B234" s="49" t="s">
        <v>945</v>
      </c>
      <c r="C234" s="49" t="s">
        <v>946</v>
      </c>
      <c r="D234" s="49" t="s">
        <v>14</v>
      </c>
      <c r="E234" s="49" t="s">
        <v>80</v>
      </c>
      <c r="F234" s="35" t="s">
        <v>9</v>
      </c>
      <c r="G234" s="72">
        <v>20872.5</v>
      </c>
      <c r="H234" s="27">
        <v>0</v>
      </c>
      <c r="I234" s="25">
        <v>25</v>
      </c>
      <c r="J234" s="25">
        <f>+G234*2.87%</f>
        <v>599.04075</v>
      </c>
      <c r="K234" s="25">
        <f>+G234*7.1%</f>
        <v>1481.9474999999998</v>
      </c>
      <c r="L234" s="28">
        <f>+G234*1.1%</f>
        <v>229.59750000000003</v>
      </c>
      <c r="M234" s="25">
        <f>+G234*3.04%</f>
        <v>634.524</v>
      </c>
      <c r="N234" s="25">
        <f>+G234*7.09%</f>
        <v>1479.8602500000002</v>
      </c>
      <c r="O234" s="27">
        <v>0</v>
      </c>
      <c r="P234" s="25">
        <f>SUM(J234:O234)</f>
        <v>4424.9699999999993</v>
      </c>
      <c r="Q234" s="25">
        <f>+H234+I234+J234+M234+O234</f>
        <v>1258.56475</v>
      </c>
      <c r="R234" s="25">
        <f>+K234+L234+N234</f>
        <v>3191.4052499999998</v>
      </c>
      <c r="S234" s="25">
        <f>G234-Q234</f>
        <v>19613.935249999999</v>
      </c>
      <c r="T234" s="26">
        <v>111</v>
      </c>
      <c r="W234" s="53"/>
      <c r="X234" s="53"/>
      <c r="Y234" s="53"/>
      <c r="Z234" s="53"/>
      <c r="AA234" s="53"/>
      <c r="AB234" s="53"/>
    </row>
    <row r="235" spans="1:28" s="10" customFormat="1" ht="15" customHeight="1" x14ac:dyDescent="0.2">
      <c r="A235" s="49" t="s">
        <v>150</v>
      </c>
      <c r="B235" s="52" t="s">
        <v>947</v>
      </c>
      <c r="C235" s="52" t="s">
        <v>948</v>
      </c>
      <c r="D235" s="49" t="s">
        <v>125</v>
      </c>
      <c r="E235" s="49" t="s">
        <v>21</v>
      </c>
      <c r="F235" s="35" t="s">
        <v>9</v>
      </c>
      <c r="G235" s="72">
        <v>22365.200000000001</v>
      </c>
      <c r="H235" s="27">
        <v>0</v>
      </c>
      <c r="I235" s="25">
        <v>25</v>
      </c>
      <c r="J235" s="25">
        <f>+G235*2.87%</f>
        <v>641.88124000000005</v>
      </c>
      <c r="K235" s="25">
        <f>+G235*7.1%</f>
        <v>1587.9291999999998</v>
      </c>
      <c r="L235" s="28">
        <f>+G235*1.1%</f>
        <v>246.01720000000003</v>
      </c>
      <c r="M235" s="25">
        <f>+G235*3.04%</f>
        <v>679.90208000000007</v>
      </c>
      <c r="N235" s="25">
        <f>+G235*7.09%</f>
        <v>1585.6926800000001</v>
      </c>
      <c r="O235" s="27">
        <v>0</v>
      </c>
      <c r="P235" s="25">
        <f>SUM(J235:O235)</f>
        <v>4741.4224000000004</v>
      </c>
      <c r="Q235" s="25">
        <f>+H235+I235+J235+M235+O235</f>
        <v>1346.78332</v>
      </c>
      <c r="R235" s="25">
        <f>+K235+L235+N235</f>
        <v>3419.6390799999999</v>
      </c>
      <c r="S235" s="25">
        <f>G235-Q235</f>
        <v>21018.416680000002</v>
      </c>
      <c r="T235" s="26">
        <v>111</v>
      </c>
      <c r="W235" s="53"/>
      <c r="X235" s="53"/>
      <c r="Y235" s="53"/>
      <c r="Z235" s="53"/>
      <c r="AA235" s="53"/>
      <c r="AB235" s="53"/>
    </row>
    <row r="236" spans="1:28" s="10" customFormat="1" ht="15" customHeight="1" x14ac:dyDescent="0.2">
      <c r="A236" s="49" t="s">
        <v>151</v>
      </c>
      <c r="B236" s="49" t="s">
        <v>949</v>
      </c>
      <c r="C236" s="49" t="s">
        <v>950</v>
      </c>
      <c r="D236" s="49" t="s">
        <v>22</v>
      </c>
      <c r="E236" s="49" t="s">
        <v>13</v>
      </c>
      <c r="F236" s="35" t="s">
        <v>9</v>
      </c>
      <c r="G236" s="72">
        <v>27500</v>
      </c>
      <c r="H236" s="27">
        <v>0</v>
      </c>
      <c r="I236" s="25">
        <v>25</v>
      </c>
      <c r="J236" s="25">
        <f>+G236*2.87%</f>
        <v>789.25</v>
      </c>
      <c r="K236" s="25">
        <f>+G236*7.1%</f>
        <v>1952.4999999999998</v>
      </c>
      <c r="L236" s="28">
        <f>+G236*1.1%</f>
        <v>302.50000000000006</v>
      </c>
      <c r="M236" s="25">
        <f>+G236*3.04%</f>
        <v>836</v>
      </c>
      <c r="N236" s="25">
        <f>+G236*7.09%</f>
        <v>1949.7500000000002</v>
      </c>
      <c r="O236" s="27">
        <v>0</v>
      </c>
      <c r="P236" s="25">
        <f>SUM(J236:O236)</f>
        <v>5830</v>
      </c>
      <c r="Q236" s="25">
        <f>+H236+I236+J236+M236+O236</f>
        <v>1650.25</v>
      </c>
      <c r="R236" s="25">
        <f>+K236+L236+N236</f>
        <v>4204.75</v>
      </c>
      <c r="S236" s="25">
        <f>G236-Q236</f>
        <v>25849.75</v>
      </c>
      <c r="T236" s="26">
        <v>111</v>
      </c>
      <c r="W236" s="53"/>
      <c r="X236" s="53"/>
      <c r="Y236" s="53"/>
      <c r="Z236" s="53"/>
      <c r="AA236" s="53"/>
      <c r="AB236" s="53"/>
    </row>
    <row r="237" spans="1:28" s="10" customFormat="1" ht="15" customHeight="1" x14ac:dyDescent="0.2">
      <c r="A237" s="52">
        <v>1055</v>
      </c>
      <c r="B237" s="49" t="s">
        <v>1170</v>
      </c>
      <c r="C237" s="49" t="s">
        <v>1171</v>
      </c>
      <c r="D237" s="49" t="s">
        <v>42</v>
      </c>
      <c r="E237" s="49" t="s">
        <v>70</v>
      </c>
      <c r="F237" s="35" t="s">
        <v>9</v>
      </c>
      <c r="G237" s="72">
        <v>15000</v>
      </c>
      <c r="H237" s="27">
        <v>0</v>
      </c>
      <c r="I237" s="25">
        <v>25</v>
      </c>
      <c r="J237" s="25">
        <f>+G237*2.87%</f>
        <v>430.5</v>
      </c>
      <c r="K237" s="25">
        <f>+G237*7.1%</f>
        <v>1065</v>
      </c>
      <c r="L237" s="28">
        <f>+G237*1.1%</f>
        <v>165.00000000000003</v>
      </c>
      <c r="M237" s="25">
        <f>+G237*3.04%</f>
        <v>456</v>
      </c>
      <c r="N237" s="25">
        <f>+G237*7.09%</f>
        <v>1063.5</v>
      </c>
      <c r="O237" s="27">
        <v>0</v>
      </c>
      <c r="P237" s="25">
        <f>SUM(J237:O237)</f>
        <v>3180</v>
      </c>
      <c r="Q237" s="25">
        <f>+H237+I237+J237+M237+O237</f>
        <v>911.5</v>
      </c>
      <c r="R237" s="25">
        <f>+K237+L237+N237</f>
        <v>2293.5</v>
      </c>
      <c r="S237" s="25">
        <f>G237-Q237</f>
        <v>14088.5</v>
      </c>
      <c r="T237" s="26">
        <v>111</v>
      </c>
      <c r="U237" s="24"/>
      <c r="V237" s="53"/>
      <c r="W237" s="53"/>
      <c r="X237" s="53"/>
      <c r="Y237" s="53"/>
      <c r="Z237" s="53"/>
      <c r="AA237" s="53"/>
      <c r="AB237" s="53"/>
    </row>
    <row r="238" spans="1:28" s="10" customFormat="1" ht="15" customHeight="1" x14ac:dyDescent="0.2">
      <c r="A238" s="49" t="s">
        <v>152</v>
      </c>
      <c r="B238" s="49" t="s">
        <v>951</v>
      </c>
      <c r="C238" s="49" t="s">
        <v>952</v>
      </c>
      <c r="D238" s="49" t="s">
        <v>22</v>
      </c>
      <c r="E238" s="49" t="s">
        <v>96</v>
      </c>
      <c r="F238" s="35" t="s">
        <v>9</v>
      </c>
      <c r="G238" s="72">
        <v>21850</v>
      </c>
      <c r="H238" s="31">
        <v>0</v>
      </c>
      <c r="I238" s="25">
        <v>25</v>
      </c>
      <c r="J238" s="25">
        <f>+G238*2.87%</f>
        <v>627.09500000000003</v>
      </c>
      <c r="K238" s="25">
        <f>+G238*7.1%</f>
        <v>1551.35</v>
      </c>
      <c r="L238" s="28">
        <f>+G238*1.1%</f>
        <v>240.35000000000002</v>
      </c>
      <c r="M238" s="25">
        <f>+G238*3.04%</f>
        <v>664.24</v>
      </c>
      <c r="N238" s="25">
        <f>+G238*7.09%</f>
        <v>1549.1650000000002</v>
      </c>
      <c r="O238" s="27">
        <v>0</v>
      </c>
      <c r="P238" s="25">
        <f>SUM(J238:O238)</f>
        <v>4632.2</v>
      </c>
      <c r="Q238" s="25">
        <f>+H238+I238+J238+M238+O238</f>
        <v>1316.335</v>
      </c>
      <c r="R238" s="25">
        <f>+K238+L238+N238</f>
        <v>3340.8649999999998</v>
      </c>
      <c r="S238" s="25">
        <f>G238-Q238</f>
        <v>20533.665000000001</v>
      </c>
      <c r="T238" s="26">
        <v>111</v>
      </c>
      <c r="U238" s="24"/>
      <c r="V238" s="8"/>
      <c r="W238" s="53"/>
      <c r="X238" s="53"/>
      <c r="Y238" s="53"/>
      <c r="Z238" s="53"/>
      <c r="AA238" s="53"/>
      <c r="AB238" s="53"/>
    </row>
    <row r="239" spans="1:28" s="10" customFormat="1" ht="15" customHeight="1" x14ac:dyDescent="0.2">
      <c r="A239" s="49" t="s">
        <v>153</v>
      </c>
      <c r="B239" s="49" t="s">
        <v>953</v>
      </c>
      <c r="C239" s="49" t="s">
        <v>954</v>
      </c>
      <c r="D239" s="49" t="s">
        <v>22</v>
      </c>
      <c r="E239" s="49" t="s">
        <v>27</v>
      </c>
      <c r="F239" s="35" t="s">
        <v>9</v>
      </c>
      <c r="G239" s="72">
        <v>33000</v>
      </c>
      <c r="H239" s="27">
        <v>0</v>
      </c>
      <c r="I239" s="25">
        <v>25</v>
      </c>
      <c r="J239" s="25">
        <f>+G239*2.87%</f>
        <v>947.1</v>
      </c>
      <c r="K239" s="25">
        <f>+G239*7.1%</f>
        <v>2343</v>
      </c>
      <c r="L239" s="28">
        <f>+G239*1.1%</f>
        <v>363.00000000000006</v>
      </c>
      <c r="M239" s="25">
        <f>+G239*3.04%</f>
        <v>1003.2</v>
      </c>
      <c r="N239" s="25">
        <f>+G239*7.09%</f>
        <v>2339.7000000000003</v>
      </c>
      <c r="O239" s="27">
        <v>0</v>
      </c>
      <c r="P239" s="25">
        <f>SUM(J239:O239)</f>
        <v>6996</v>
      </c>
      <c r="Q239" s="25">
        <f>+H239+I239+J239+M239+O239</f>
        <v>1975.3000000000002</v>
      </c>
      <c r="R239" s="25">
        <f>+K239+L239+N239</f>
        <v>5045.7000000000007</v>
      </c>
      <c r="S239" s="25">
        <f>G239-Q239</f>
        <v>31024.7</v>
      </c>
      <c r="T239" s="26">
        <v>111</v>
      </c>
      <c r="U239" s="24"/>
      <c r="V239" s="53"/>
      <c r="W239" s="53"/>
      <c r="X239" s="53"/>
      <c r="Y239" s="53"/>
      <c r="Z239" s="53"/>
      <c r="AA239" s="53"/>
      <c r="AB239" s="53"/>
    </row>
    <row r="240" spans="1:28" s="10" customFormat="1" ht="15" customHeight="1" x14ac:dyDescent="0.2">
      <c r="A240" s="49" t="s">
        <v>155</v>
      </c>
      <c r="B240" s="49" t="s">
        <v>955</v>
      </c>
      <c r="C240" s="49" t="s">
        <v>956</v>
      </c>
      <c r="D240" s="49" t="s">
        <v>33</v>
      </c>
      <c r="E240" s="49" t="s">
        <v>1179</v>
      </c>
      <c r="F240" s="35" t="s">
        <v>9</v>
      </c>
      <c r="G240" s="72">
        <v>69500</v>
      </c>
      <c r="H240" s="37">
        <v>5274.36</v>
      </c>
      <c r="I240" s="25">
        <v>25</v>
      </c>
      <c r="J240" s="25">
        <f>+G240*2.87%</f>
        <v>1994.65</v>
      </c>
      <c r="K240" s="25">
        <f>+G240*7.1%</f>
        <v>4934.5</v>
      </c>
      <c r="L240" s="28">
        <v>490.03</v>
      </c>
      <c r="M240" s="25">
        <f>+G240*3.04%</f>
        <v>2112.8000000000002</v>
      </c>
      <c r="N240" s="25">
        <f>+G240*7.09%</f>
        <v>4927.55</v>
      </c>
      <c r="O240" s="27">
        <v>0</v>
      </c>
      <c r="P240" s="25">
        <f>SUM(J240:O240)</f>
        <v>14459.529999999999</v>
      </c>
      <c r="Q240" s="25">
        <f>+H240+I240+J240+M240+O240</f>
        <v>9406.8100000000013</v>
      </c>
      <c r="R240" s="25">
        <f>+K240+L240+N240</f>
        <v>10352.08</v>
      </c>
      <c r="S240" s="25">
        <f>G240-Q240</f>
        <v>60093.19</v>
      </c>
      <c r="T240" s="26">
        <v>111</v>
      </c>
      <c r="U240" s="53"/>
      <c r="V240" s="53"/>
      <c r="W240" s="53"/>
      <c r="X240" s="53"/>
      <c r="Y240" s="53"/>
      <c r="Z240" s="53"/>
      <c r="AA240" s="53"/>
      <c r="AB240" s="53"/>
    </row>
    <row r="241" spans="1:28" s="10" customFormat="1" ht="15" customHeight="1" x14ac:dyDescent="0.2">
      <c r="A241" s="49" t="s">
        <v>157</v>
      </c>
      <c r="B241" s="49" t="s">
        <v>957</v>
      </c>
      <c r="C241" s="49" t="s">
        <v>958</v>
      </c>
      <c r="D241" s="49" t="s">
        <v>22</v>
      </c>
      <c r="E241" s="49" t="s">
        <v>27</v>
      </c>
      <c r="F241" s="35" t="s">
        <v>9</v>
      </c>
      <c r="G241" s="72">
        <v>33000</v>
      </c>
      <c r="H241" s="27">
        <v>0</v>
      </c>
      <c r="I241" s="25">
        <v>25</v>
      </c>
      <c r="J241" s="25">
        <f>+G241*2.87%</f>
        <v>947.1</v>
      </c>
      <c r="K241" s="25">
        <f>+G241*7.1%</f>
        <v>2343</v>
      </c>
      <c r="L241" s="28">
        <f>+G241*1.1%</f>
        <v>363.00000000000006</v>
      </c>
      <c r="M241" s="25">
        <f>+G241*3.04%</f>
        <v>1003.2</v>
      </c>
      <c r="N241" s="25">
        <f>+G241*7.09%</f>
        <v>2339.7000000000003</v>
      </c>
      <c r="O241" s="27">
        <v>0</v>
      </c>
      <c r="P241" s="25">
        <f>SUM(J241:O241)</f>
        <v>6996</v>
      </c>
      <c r="Q241" s="25">
        <f>+H241+I241+J241+M241+O241</f>
        <v>1975.3000000000002</v>
      </c>
      <c r="R241" s="25">
        <f>+K241+L241+N241</f>
        <v>5045.7000000000007</v>
      </c>
      <c r="S241" s="25">
        <f>G241-Q241</f>
        <v>31024.7</v>
      </c>
      <c r="T241" s="26">
        <v>111</v>
      </c>
      <c r="U241" s="24"/>
      <c r="V241" s="53"/>
      <c r="W241" s="53"/>
      <c r="X241" s="53"/>
      <c r="Y241" s="53"/>
      <c r="Z241" s="53"/>
      <c r="AA241" s="53"/>
      <c r="AB241" s="53"/>
    </row>
    <row r="242" spans="1:28" s="10" customFormat="1" ht="15" customHeight="1" x14ac:dyDescent="0.2">
      <c r="A242" s="49" t="s">
        <v>158</v>
      </c>
      <c r="B242" s="49" t="s">
        <v>959</v>
      </c>
      <c r="C242" s="49" t="s">
        <v>960</v>
      </c>
      <c r="D242" s="49" t="s">
        <v>125</v>
      </c>
      <c r="E242" s="49" t="s">
        <v>62</v>
      </c>
      <c r="F242" s="35" t="s">
        <v>9</v>
      </c>
      <c r="G242" s="72">
        <v>27500</v>
      </c>
      <c r="H242" s="27">
        <v>0</v>
      </c>
      <c r="I242" s="25">
        <v>25</v>
      </c>
      <c r="J242" s="25">
        <f>+G242*2.87%</f>
        <v>789.25</v>
      </c>
      <c r="K242" s="25">
        <f>+G242*7.1%</f>
        <v>1952.4999999999998</v>
      </c>
      <c r="L242" s="28">
        <f>+G242*1.1%</f>
        <v>302.50000000000006</v>
      </c>
      <c r="M242" s="25">
        <f>+G242*3.04%</f>
        <v>836</v>
      </c>
      <c r="N242" s="25">
        <f>+G242*7.09%</f>
        <v>1949.7500000000002</v>
      </c>
      <c r="O242" s="27">
        <v>0</v>
      </c>
      <c r="P242" s="25">
        <f>SUM(J242:O242)</f>
        <v>5830</v>
      </c>
      <c r="Q242" s="25">
        <f>+H242+I242+J242+M242+O242</f>
        <v>1650.25</v>
      </c>
      <c r="R242" s="25">
        <f>+K242+L242+N242</f>
        <v>4204.75</v>
      </c>
      <c r="S242" s="25">
        <f>G242-Q242</f>
        <v>25849.75</v>
      </c>
      <c r="T242" s="26">
        <v>111</v>
      </c>
      <c r="U242" s="24"/>
      <c r="V242" s="53"/>
      <c r="W242" s="59"/>
      <c r="X242" s="59"/>
      <c r="Y242" s="59"/>
      <c r="Z242" s="59"/>
      <c r="AA242" s="59"/>
      <c r="AB242" s="59"/>
    </row>
    <row r="243" spans="1:28" s="10" customFormat="1" ht="15" customHeight="1" x14ac:dyDescent="0.2">
      <c r="A243" s="49" t="s">
        <v>159</v>
      </c>
      <c r="B243" s="55" t="s">
        <v>961</v>
      </c>
      <c r="C243" s="55" t="s">
        <v>962</v>
      </c>
      <c r="D243" s="49" t="s">
        <v>42</v>
      </c>
      <c r="E243" s="49" t="s">
        <v>67</v>
      </c>
      <c r="F243" s="35" t="s">
        <v>9</v>
      </c>
      <c r="G243" s="72">
        <v>30000</v>
      </c>
      <c r="H243" s="27">
        <v>0</v>
      </c>
      <c r="I243" s="25">
        <v>25</v>
      </c>
      <c r="J243" s="25">
        <f>+G243*2.87%</f>
        <v>861</v>
      </c>
      <c r="K243" s="25">
        <f>+G243*7.1%</f>
        <v>2130</v>
      </c>
      <c r="L243" s="28">
        <f>+G243*1.1%</f>
        <v>330.00000000000006</v>
      </c>
      <c r="M243" s="25">
        <f>+G243*3.04%</f>
        <v>912</v>
      </c>
      <c r="N243" s="25">
        <f>+G243*7.09%</f>
        <v>2127</v>
      </c>
      <c r="O243" s="27">
        <v>0</v>
      </c>
      <c r="P243" s="25">
        <f>SUM(J243:O243)</f>
        <v>6360</v>
      </c>
      <c r="Q243" s="25">
        <f>+H243+I243+J243+M243+O243</f>
        <v>1798</v>
      </c>
      <c r="R243" s="25">
        <f>+K243+L243+N243</f>
        <v>4587</v>
      </c>
      <c r="S243" s="25">
        <f>G243-Q243</f>
        <v>28202</v>
      </c>
      <c r="T243" s="26">
        <v>111</v>
      </c>
      <c r="U243" s="24"/>
      <c r="V243" s="53"/>
      <c r="W243" s="59"/>
      <c r="X243" s="59"/>
      <c r="Y243" s="59"/>
      <c r="Z243" s="59"/>
      <c r="AA243" s="59"/>
      <c r="AB243" s="59"/>
    </row>
    <row r="244" spans="1:28" ht="15" customHeight="1" x14ac:dyDescent="0.2">
      <c r="A244" s="55" t="s">
        <v>161</v>
      </c>
      <c r="B244" s="55" t="s">
        <v>963</v>
      </c>
      <c r="C244" s="55" t="s">
        <v>964</v>
      </c>
      <c r="D244" s="55" t="s">
        <v>16</v>
      </c>
      <c r="E244" s="55" t="s">
        <v>17</v>
      </c>
      <c r="F244" s="35" t="s">
        <v>9</v>
      </c>
      <c r="G244" s="72">
        <v>13000</v>
      </c>
      <c r="H244" s="27">
        <v>0</v>
      </c>
      <c r="I244" s="25">
        <v>25</v>
      </c>
      <c r="J244" s="25">
        <f>+G244*2.87%</f>
        <v>373.1</v>
      </c>
      <c r="K244" s="25">
        <f>+G244*7.1%</f>
        <v>922.99999999999989</v>
      </c>
      <c r="L244" s="28">
        <f>+G244*1.1%</f>
        <v>143.00000000000003</v>
      </c>
      <c r="M244" s="25">
        <f>+G244*3.04%</f>
        <v>395.2</v>
      </c>
      <c r="N244" s="25">
        <f>+G244*7.09%</f>
        <v>921.7</v>
      </c>
      <c r="O244" s="27">
        <v>0</v>
      </c>
      <c r="P244" s="25">
        <f>SUM(J244:O244)</f>
        <v>2756</v>
      </c>
      <c r="Q244" s="25">
        <f>+H244+I244+J244+M244+O244</f>
        <v>793.3</v>
      </c>
      <c r="R244" s="25">
        <f>+K244+L244+N244</f>
        <v>1987.7</v>
      </c>
      <c r="S244" s="25">
        <f>G244-Q244</f>
        <v>12206.7</v>
      </c>
      <c r="T244" s="26">
        <v>111</v>
      </c>
      <c r="U244" s="24"/>
      <c r="V244" s="53"/>
    </row>
    <row r="245" spans="1:28" ht="15" customHeight="1" x14ac:dyDescent="0.2">
      <c r="A245" s="55" t="s">
        <v>162</v>
      </c>
      <c r="B245" s="55" t="s">
        <v>965</v>
      </c>
      <c r="C245" s="55" t="s">
        <v>966</v>
      </c>
      <c r="D245" s="55" t="s">
        <v>125</v>
      </c>
      <c r="E245" s="55" t="s">
        <v>163</v>
      </c>
      <c r="F245" s="35" t="s">
        <v>9</v>
      </c>
      <c r="G245" s="72">
        <v>36750</v>
      </c>
      <c r="H245" s="27">
        <v>0</v>
      </c>
      <c r="I245" s="25">
        <v>25</v>
      </c>
      <c r="J245" s="25">
        <f>+G245*2.87%</f>
        <v>1054.7249999999999</v>
      </c>
      <c r="K245" s="25">
        <f>+G245*7.1%</f>
        <v>2609.2499999999995</v>
      </c>
      <c r="L245" s="28">
        <f>+G245*1.1%</f>
        <v>404.25000000000006</v>
      </c>
      <c r="M245" s="25">
        <f>+G245*3.04%</f>
        <v>1117.2</v>
      </c>
      <c r="N245" s="25">
        <f>+G245*7.09%</f>
        <v>2605.5750000000003</v>
      </c>
      <c r="O245" s="27">
        <v>0</v>
      </c>
      <c r="P245" s="25">
        <f>SUM(J245:O245)</f>
        <v>7791</v>
      </c>
      <c r="Q245" s="25">
        <f>+H245+I245+J245+M245+O245</f>
        <v>2196.9250000000002</v>
      </c>
      <c r="R245" s="25">
        <f>+K245+L245+N245</f>
        <v>5619.0749999999998</v>
      </c>
      <c r="S245" s="25">
        <f>G245-Q245</f>
        <v>34553.074999999997</v>
      </c>
      <c r="T245" s="26">
        <v>111</v>
      </c>
      <c r="U245" s="24"/>
      <c r="V245" s="53"/>
    </row>
    <row r="246" spans="1:28" ht="15" customHeight="1" x14ac:dyDescent="0.2">
      <c r="A246" s="55" t="s">
        <v>212</v>
      </c>
      <c r="B246" s="55" t="s">
        <v>967</v>
      </c>
      <c r="C246" s="55" t="s">
        <v>968</v>
      </c>
      <c r="D246" s="55" t="s">
        <v>191</v>
      </c>
      <c r="E246" s="55" t="s">
        <v>213</v>
      </c>
      <c r="F246" s="35" t="s">
        <v>9</v>
      </c>
      <c r="G246" s="72">
        <v>49500</v>
      </c>
      <c r="H246" s="37">
        <v>1783.43</v>
      </c>
      <c r="I246" s="25">
        <v>25</v>
      </c>
      <c r="J246" s="25">
        <f>+G246*2.87%</f>
        <v>1420.65</v>
      </c>
      <c r="K246" s="25">
        <f>+G246*7.1%</f>
        <v>3514.4999999999995</v>
      </c>
      <c r="L246" s="28">
        <v>490.03</v>
      </c>
      <c r="M246" s="25">
        <f>+G246*3.04%</f>
        <v>1504.8</v>
      </c>
      <c r="N246" s="25">
        <v>3509.55</v>
      </c>
      <c r="O246" s="27">
        <v>0</v>
      </c>
      <c r="P246" s="25">
        <f>SUM(J246:O246)</f>
        <v>10439.529999999999</v>
      </c>
      <c r="Q246" s="25">
        <f>+H246+I246+J246+M246+O246</f>
        <v>4733.88</v>
      </c>
      <c r="R246" s="25">
        <f>+K246+L246+N246</f>
        <v>7514.08</v>
      </c>
      <c r="S246" s="25">
        <f>G246-Q246</f>
        <v>44766.12</v>
      </c>
      <c r="T246" s="26">
        <v>111</v>
      </c>
      <c r="U246" s="24"/>
      <c r="V246" s="53"/>
    </row>
    <row r="247" spans="1:28" ht="15" customHeight="1" x14ac:dyDescent="0.2">
      <c r="A247" s="55" t="s">
        <v>214</v>
      </c>
      <c r="B247" s="55" t="s">
        <v>969</v>
      </c>
      <c r="C247" s="55" t="s">
        <v>970</v>
      </c>
      <c r="D247" s="55" t="s">
        <v>125</v>
      </c>
      <c r="E247" s="55" t="s">
        <v>94</v>
      </c>
      <c r="F247" s="35" t="s">
        <v>9</v>
      </c>
      <c r="G247" s="72">
        <v>18000</v>
      </c>
      <c r="H247" s="27">
        <v>0</v>
      </c>
      <c r="I247" s="25">
        <v>25</v>
      </c>
      <c r="J247" s="25">
        <f>+G247*2.87%</f>
        <v>516.6</v>
      </c>
      <c r="K247" s="25">
        <f>+G247*7.1%</f>
        <v>1277.9999999999998</v>
      </c>
      <c r="L247" s="28">
        <f>+G247*1.1%</f>
        <v>198.00000000000003</v>
      </c>
      <c r="M247" s="25">
        <f>+G247*3.04%</f>
        <v>547.20000000000005</v>
      </c>
      <c r="N247" s="25">
        <v>1276.2</v>
      </c>
      <c r="O247" s="27">
        <v>0</v>
      </c>
      <c r="P247" s="25">
        <f>SUM(J247:O247)</f>
        <v>3816</v>
      </c>
      <c r="Q247" s="25">
        <f>+H247+I247+J247+M247+O247</f>
        <v>1088.8000000000002</v>
      </c>
      <c r="R247" s="25">
        <f>+K247+L247+N247</f>
        <v>2752.2</v>
      </c>
      <c r="S247" s="25">
        <f>G247-Q247</f>
        <v>16911.2</v>
      </c>
      <c r="T247" s="26">
        <v>111</v>
      </c>
      <c r="U247" s="24"/>
      <c r="V247" s="53"/>
    </row>
    <row r="248" spans="1:28" ht="15" customHeight="1" x14ac:dyDescent="0.2">
      <c r="A248" s="55" t="s">
        <v>215</v>
      </c>
      <c r="B248" s="55" t="s">
        <v>971</v>
      </c>
      <c r="C248" s="55" t="s">
        <v>972</v>
      </c>
      <c r="D248" s="55" t="s">
        <v>22</v>
      </c>
      <c r="E248" s="55" t="s">
        <v>8</v>
      </c>
      <c r="F248" s="35" t="s">
        <v>9</v>
      </c>
      <c r="G248" s="72">
        <v>25300</v>
      </c>
      <c r="H248" s="27">
        <v>0</v>
      </c>
      <c r="I248" s="25">
        <v>25</v>
      </c>
      <c r="J248" s="25">
        <f>+G248*2.87%</f>
        <v>726.11</v>
      </c>
      <c r="K248" s="25">
        <f>+G248*7.1%</f>
        <v>1796.2999999999997</v>
      </c>
      <c r="L248" s="28">
        <f>+G248*1.1%</f>
        <v>278.3</v>
      </c>
      <c r="M248" s="25">
        <f>+G248*3.04%</f>
        <v>769.12</v>
      </c>
      <c r="N248" s="25">
        <v>1793.77</v>
      </c>
      <c r="O248" s="27">
        <v>0</v>
      </c>
      <c r="P248" s="25">
        <f>SUM(J248:O248)</f>
        <v>5363.6</v>
      </c>
      <c r="Q248" s="25">
        <f>+H248+I248+J248+M248+O248</f>
        <v>1520.23</v>
      </c>
      <c r="R248" s="25">
        <f>+K248+L248+N248</f>
        <v>3868.37</v>
      </c>
      <c r="S248" s="25">
        <f>G248-Q248</f>
        <v>23779.77</v>
      </c>
      <c r="T248" s="26">
        <v>111</v>
      </c>
      <c r="U248" s="24"/>
      <c r="V248" s="53"/>
    </row>
    <row r="249" spans="1:28" ht="15" customHeight="1" x14ac:dyDescent="0.2">
      <c r="A249" s="55" t="s">
        <v>216</v>
      </c>
      <c r="B249" s="55" t="s">
        <v>973</v>
      </c>
      <c r="C249" s="55" t="s">
        <v>974</v>
      </c>
      <c r="D249" s="55" t="s">
        <v>22</v>
      </c>
      <c r="E249" s="55" t="s">
        <v>48</v>
      </c>
      <c r="F249" s="35" t="s">
        <v>9</v>
      </c>
      <c r="G249" s="72">
        <v>21850</v>
      </c>
      <c r="H249" s="27">
        <v>0</v>
      </c>
      <c r="I249" s="25">
        <v>25</v>
      </c>
      <c r="J249" s="25">
        <f>+G249*2.87%</f>
        <v>627.09500000000003</v>
      </c>
      <c r="K249" s="25">
        <f>+G249*7.1%</f>
        <v>1551.35</v>
      </c>
      <c r="L249" s="28">
        <f>+G249*1.1%</f>
        <v>240.35000000000002</v>
      </c>
      <c r="M249" s="25">
        <f>+G249*3.04%</f>
        <v>664.24</v>
      </c>
      <c r="N249" s="25">
        <v>1549.17</v>
      </c>
      <c r="O249" s="27">
        <v>0</v>
      </c>
      <c r="P249" s="25">
        <f>SUM(J249:O249)</f>
        <v>4632.2049999999999</v>
      </c>
      <c r="Q249" s="25">
        <f>+H249+I249+J249+M249+O249</f>
        <v>1316.335</v>
      </c>
      <c r="R249" s="25">
        <f>+K249+L249+N249</f>
        <v>3340.87</v>
      </c>
      <c r="S249" s="25">
        <f>G249-Q249</f>
        <v>20533.665000000001</v>
      </c>
      <c r="T249" s="26">
        <v>111</v>
      </c>
      <c r="U249" s="10"/>
      <c r="V249" s="10"/>
    </row>
    <row r="250" spans="1:28" ht="15" customHeight="1" x14ac:dyDescent="0.2">
      <c r="A250" s="55" t="s">
        <v>217</v>
      </c>
      <c r="B250" s="55" t="s">
        <v>975</v>
      </c>
      <c r="C250" s="55" t="s">
        <v>976</v>
      </c>
      <c r="D250" s="55" t="s">
        <v>22</v>
      </c>
      <c r="E250" s="55" t="s">
        <v>130</v>
      </c>
      <c r="F250" s="35" t="s">
        <v>9</v>
      </c>
      <c r="G250" s="72">
        <v>25300</v>
      </c>
      <c r="H250" s="27">
        <v>0</v>
      </c>
      <c r="I250" s="25">
        <v>25</v>
      </c>
      <c r="J250" s="25">
        <f>+G250*2.87%</f>
        <v>726.11</v>
      </c>
      <c r="K250" s="25">
        <f>+G250*7.1%</f>
        <v>1796.2999999999997</v>
      </c>
      <c r="L250" s="28">
        <f>+G250*1.1%</f>
        <v>278.3</v>
      </c>
      <c r="M250" s="25">
        <f>+G250*3.04%</f>
        <v>769.12</v>
      </c>
      <c r="N250" s="25">
        <v>1793.77</v>
      </c>
      <c r="O250" s="27">
        <v>0</v>
      </c>
      <c r="P250" s="25">
        <f>SUM(J250:O250)</f>
        <v>5363.6</v>
      </c>
      <c r="Q250" s="25">
        <f>+H250+I250+J250+M250+O250</f>
        <v>1520.23</v>
      </c>
      <c r="R250" s="25">
        <f>+K250+L250+N250</f>
        <v>3868.37</v>
      </c>
      <c r="S250" s="25">
        <f>G250-Q250</f>
        <v>23779.77</v>
      </c>
      <c r="T250" s="26">
        <v>111</v>
      </c>
      <c r="U250" s="24"/>
      <c r="V250" s="53"/>
    </row>
    <row r="251" spans="1:28" ht="15" customHeight="1" x14ac:dyDescent="0.2">
      <c r="A251" s="55" t="s">
        <v>219</v>
      </c>
      <c r="B251" s="55" t="s">
        <v>977</v>
      </c>
      <c r="C251" s="55" t="s">
        <v>978</v>
      </c>
      <c r="D251" s="55" t="s">
        <v>22</v>
      </c>
      <c r="E251" s="55" t="s">
        <v>25</v>
      </c>
      <c r="F251" s="35" t="s">
        <v>9</v>
      </c>
      <c r="G251" s="72">
        <v>15000</v>
      </c>
      <c r="H251" s="27">
        <v>0</v>
      </c>
      <c r="I251" s="25">
        <v>25</v>
      </c>
      <c r="J251" s="25">
        <f>+G251*2.87%</f>
        <v>430.5</v>
      </c>
      <c r="K251" s="25">
        <f>+G251*7.1%</f>
        <v>1065</v>
      </c>
      <c r="L251" s="28">
        <f>+G251*1.1%</f>
        <v>165.00000000000003</v>
      </c>
      <c r="M251" s="25">
        <f>+G251*3.04%</f>
        <v>456</v>
      </c>
      <c r="N251" s="25">
        <v>1063.5</v>
      </c>
      <c r="O251" s="27">
        <v>0</v>
      </c>
      <c r="P251" s="25">
        <f>SUM(J251:O251)</f>
        <v>3180</v>
      </c>
      <c r="Q251" s="25">
        <f>+H251+I251+J251+M251+O251</f>
        <v>911.5</v>
      </c>
      <c r="R251" s="25">
        <f>+K251+L251+N251</f>
        <v>2293.5</v>
      </c>
      <c r="S251" s="25">
        <f>G251-Q251</f>
        <v>14088.5</v>
      </c>
      <c r="T251" s="26">
        <v>111</v>
      </c>
      <c r="U251" s="24"/>
      <c r="V251" s="53"/>
    </row>
    <row r="252" spans="1:28" ht="15" customHeight="1" x14ac:dyDescent="0.2">
      <c r="A252" s="55" t="s">
        <v>220</v>
      </c>
      <c r="B252" s="55" t="s">
        <v>646</v>
      </c>
      <c r="C252" s="55" t="s">
        <v>979</v>
      </c>
      <c r="D252" s="55" t="s">
        <v>53</v>
      </c>
      <c r="E252" s="55" t="s">
        <v>26</v>
      </c>
      <c r="F252" s="35" t="s">
        <v>9</v>
      </c>
      <c r="G252" s="72">
        <v>26000</v>
      </c>
      <c r="H252" s="27">
        <v>0</v>
      </c>
      <c r="I252" s="25">
        <v>25</v>
      </c>
      <c r="J252" s="25">
        <f>+G252*2.87%</f>
        <v>746.2</v>
      </c>
      <c r="K252" s="25">
        <f>+G252*7.1%</f>
        <v>1845.9999999999998</v>
      </c>
      <c r="L252" s="28">
        <f>+G252*1.1%</f>
        <v>286.00000000000006</v>
      </c>
      <c r="M252" s="25">
        <f>+G252*3.04%</f>
        <v>790.4</v>
      </c>
      <c r="N252" s="25">
        <v>1843.4</v>
      </c>
      <c r="O252" s="27">
        <v>0</v>
      </c>
      <c r="P252" s="25">
        <f>SUM(J252:O252)</f>
        <v>5512</v>
      </c>
      <c r="Q252" s="25">
        <f>+H252+I252+J252+M252+O252</f>
        <v>1561.6</v>
      </c>
      <c r="R252" s="25">
        <f>+K252+L252+N252</f>
        <v>3975.4</v>
      </c>
      <c r="S252" s="25">
        <f>G252-Q252</f>
        <v>24438.400000000001</v>
      </c>
      <c r="T252" s="26">
        <v>111</v>
      </c>
      <c r="U252" s="24"/>
      <c r="V252" s="53"/>
    </row>
    <row r="253" spans="1:28" s="53" customFormat="1" ht="15" customHeight="1" x14ac:dyDescent="0.2">
      <c r="A253" s="55" t="s">
        <v>221</v>
      </c>
      <c r="B253" s="55" t="s">
        <v>980</v>
      </c>
      <c r="C253" s="55" t="s">
        <v>595</v>
      </c>
      <c r="D253" s="55" t="s">
        <v>45</v>
      </c>
      <c r="E253" s="55" t="s">
        <v>8</v>
      </c>
      <c r="F253" s="35" t="s">
        <v>9</v>
      </c>
      <c r="G253" s="72">
        <v>17000</v>
      </c>
      <c r="H253" s="27">
        <v>0</v>
      </c>
      <c r="I253" s="25">
        <v>25</v>
      </c>
      <c r="J253" s="25">
        <f>+G253*2.87%</f>
        <v>487.9</v>
      </c>
      <c r="K253" s="25">
        <f>+G253*7.1%</f>
        <v>1207</v>
      </c>
      <c r="L253" s="28">
        <f>+G253*1.1%</f>
        <v>187.00000000000003</v>
      </c>
      <c r="M253" s="25">
        <f>+G253*3.04%</f>
        <v>516.79999999999995</v>
      </c>
      <c r="N253" s="25">
        <v>1205.3</v>
      </c>
      <c r="O253" s="27">
        <v>0</v>
      </c>
      <c r="P253" s="25">
        <f>SUM(J253:O253)</f>
        <v>3604</v>
      </c>
      <c r="Q253" s="25">
        <f>+H253+I253+J253+M253+O253</f>
        <v>1029.6999999999998</v>
      </c>
      <c r="R253" s="25">
        <f>+K253+L253+N253</f>
        <v>2599.3000000000002</v>
      </c>
      <c r="S253" s="25">
        <f>G253-Q253</f>
        <v>15970.3</v>
      </c>
      <c r="T253" s="26">
        <v>111</v>
      </c>
      <c r="U253" s="24"/>
      <c r="W253" s="8"/>
      <c r="X253" s="8"/>
      <c r="Y253" s="8"/>
      <c r="Z253" s="8"/>
      <c r="AA253" s="8"/>
      <c r="AB253" s="8"/>
    </row>
    <row r="254" spans="1:28" s="53" customFormat="1" ht="15" customHeight="1" x14ac:dyDescent="0.2">
      <c r="A254" s="55" t="s">
        <v>222</v>
      </c>
      <c r="B254" s="52" t="s">
        <v>981</v>
      </c>
      <c r="C254" s="52" t="s">
        <v>982</v>
      </c>
      <c r="D254" s="55" t="s">
        <v>22</v>
      </c>
      <c r="E254" s="55" t="s">
        <v>25</v>
      </c>
      <c r="F254" s="35" t="s">
        <v>9</v>
      </c>
      <c r="G254" s="72">
        <v>15000</v>
      </c>
      <c r="H254" s="27">
        <v>0</v>
      </c>
      <c r="I254" s="25">
        <v>25</v>
      </c>
      <c r="J254" s="25">
        <f>+G254*2.87%</f>
        <v>430.5</v>
      </c>
      <c r="K254" s="25">
        <f>+G254*7.1%</f>
        <v>1065</v>
      </c>
      <c r="L254" s="28">
        <f>+G254*1.1%</f>
        <v>165.00000000000003</v>
      </c>
      <c r="M254" s="25">
        <f>+G254*3.04%</f>
        <v>456</v>
      </c>
      <c r="N254" s="25">
        <v>1063.5</v>
      </c>
      <c r="O254" s="27">
        <v>0</v>
      </c>
      <c r="P254" s="25">
        <f>SUM(J254:O254)</f>
        <v>3180</v>
      </c>
      <c r="Q254" s="25">
        <f>+H254+I254+J254+M254+O254</f>
        <v>911.5</v>
      </c>
      <c r="R254" s="25">
        <f>+K254+L254+N254</f>
        <v>2293.5</v>
      </c>
      <c r="S254" s="25">
        <f>G254-Q254</f>
        <v>14088.5</v>
      </c>
      <c r="T254" s="26">
        <v>111</v>
      </c>
      <c r="U254" s="24"/>
      <c r="W254" s="8"/>
      <c r="X254" s="8"/>
      <c r="Y254" s="8"/>
      <c r="Z254" s="8"/>
      <c r="AA254" s="8"/>
      <c r="AB254" s="8"/>
    </row>
    <row r="255" spans="1:28" s="53" customFormat="1" ht="15" customHeight="1" x14ac:dyDescent="0.2">
      <c r="A255" s="52">
        <v>2017</v>
      </c>
      <c r="B255" s="49" t="s">
        <v>1172</v>
      </c>
      <c r="C255" s="52" t="s">
        <v>1173</v>
      </c>
      <c r="D255" s="49" t="s">
        <v>53</v>
      </c>
      <c r="E255" s="49" t="s">
        <v>516</v>
      </c>
      <c r="F255" s="35" t="s">
        <v>9</v>
      </c>
      <c r="G255" s="72">
        <v>25000</v>
      </c>
      <c r="H255" s="27">
        <v>0</v>
      </c>
      <c r="I255" s="25">
        <v>25</v>
      </c>
      <c r="J255" s="25">
        <f>+G255*2.87%</f>
        <v>717.5</v>
      </c>
      <c r="K255" s="25">
        <f>+G255*7.1%</f>
        <v>1774.9999999999998</v>
      </c>
      <c r="L255" s="28">
        <f>+G255*1.1%</f>
        <v>275</v>
      </c>
      <c r="M255" s="25">
        <f>+G255*3.04%</f>
        <v>760</v>
      </c>
      <c r="N255" s="25">
        <f>+G255*7.09%</f>
        <v>1772.5000000000002</v>
      </c>
      <c r="O255" s="27">
        <v>0</v>
      </c>
      <c r="P255" s="25">
        <f>SUM(J255:O255)</f>
        <v>5300</v>
      </c>
      <c r="Q255" s="25">
        <f>+H255+I255+J255+M255+O255</f>
        <v>1502.5</v>
      </c>
      <c r="R255" s="25">
        <f>+K255+L255+N255</f>
        <v>3822.5</v>
      </c>
      <c r="S255" s="25">
        <f>G255-Q255</f>
        <v>23497.5</v>
      </c>
      <c r="T255" s="26">
        <v>111</v>
      </c>
      <c r="U255" s="24"/>
      <c r="V255" s="8"/>
      <c r="W255" s="8"/>
      <c r="X255" s="8"/>
      <c r="Y255" s="8"/>
      <c r="Z255" s="8"/>
      <c r="AA255" s="8"/>
      <c r="AB255" s="8"/>
    </row>
    <row r="256" spans="1:28" s="53" customFormat="1" ht="15" customHeight="1" x14ac:dyDescent="0.2">
      <c r="A256" s="52">
        <v>2020</v>
      </c>
      <c r="B256" s="49" t="s">
        <v>1174</v>
      </c>
      <c r="C256" s="52" t="s">
        <v>1175</v>
      </c>
      <c r="D256" s="49" t="s">
        <v>202</v>
      </c>
      <c r="E256" s="49" t="s">
        <v>13</v>
      </c>
      <c r="F256" s="35" t="s">
        <v>9</v>
      </c>
      <c r="G256" s="72">
        <v>20000</v>
      </c>
      <c r="H256" s="27">
        <v>0</v>
      </c>
      <c r="I256" s="25">
        <v>25</v>
      </c>
      <c r="J256" s="25">
        <f>+G256*2.87%</f>
        <v>574</v>
      </c>
      <c r="K256" s="25">
        <f>+G256*7.1%</f>
        <v>1419.9999999999998</v>
      </c>
      <c r="L256" s="28">
        <f>+G256*1.1%</f>
        <v>220.00000000000003</v>
      </c>
      <c r="M256" s="25">
        <f>+G256*3.04%</f>
        <v>608</v>
      </c>
      <c r="N256" s="25">
        <f>+G256*7.09%</f>
        <v>1418</v>
      </c>
      <c r="O256" s="27">
        <v>0</v>
      </c>
      <c r="P256" s="25">
        <f>SUM(J256:O256)</f>
        <v>4240</v>
      </c>
      <c r="Q256" s="25">
        <f>+H256+I256+J256+M256+O256</f>
        <v>1207</v>
      </c>
      <c r="R256" s="25">
        <f>+K256+L256+N256</f>
        <v>3058</v>
      </c>
      <c r="S256" s="25">
        <f>G256-Q256</f>
        <v>18793</v>
      </c>
      <c r="T256" s="70">
        <v>111</v>
      </c>
      <c r="U256" s="24"/>
      <c r="V256" s="8"/>
      <c r="W256" s="8"/>
      <c r="X256" s="8"/>
      <c r="Y256" s="8"/>
      <c r="Z256" s="8"/>
      <c r="AA256" s="8"/>
      <c r="AB256" s="8"/>
    </row>
    <row r="257" spans="1:28" s="53" customFormat="1" ht="15" customHeight="1" x14ac:dyDescent="0.2">
      <c r="A257" s="52">
        <v>2022</v>
      </c>
      <c r="B257" s="49" t="s">
        <v>1193</v>
      </c>
      <c r="C257" s="52" t="s">
        <v>1194</v>
      </c>
      <c r="D257" s="49" t="s">
        <v>7</v>
      </c>
      <c r="E257" s="49" t="s">
        <v>8</v>
      </c>
      <c r="F257" s="35" t="s">
        <v>9</v>
      </c>
      <c r="G257" s="72">
        <v>20700</v>
      </c>
      <c r="H257" s="27">
        <v>0</v>
      </c>
      <c r="I257" s="25">
        <v>25</v>
      </c>
      <c r="J257" s="25">
        <f>+G257*2.87%</f>
        <v>594.09</v>
      </c>
      <c r="K257" s="25">
        <f>+G257*7.1%</f>
        <v>1469.6999999999998</v>
      </c>
      <c r="L257" s="28">
        <f>+G257*1.1%</f>
        <v>227.70000000000002</v>
      </c>
      <c r="M257" s="25">
        <f>+G257*3.04%</f>
        <v>629.28</v>
      </c>
      <c r="N257" s="25">
        <f>+G257*7.09%</f>
        <v>1467.63</v>
      </c>
      <c r="O257" s="27">
        <v>0</v>
      </c>
      <c r="P257" s="25">
        <f>SUM(J257:O257)</f>
        <v>4388.3999999999996</v>
      </c>
      <c r="Q257" s="25">
        <f>+H257+I257+J257+M257+O257</f>
        <v>1248.3699999999999</v>
      </c>
      <c r="R257" s="25">
        <f>+K257+L257+N257</f>
        <v>3165.0299999999997</v>
      </c>
      <c r="S257" s="25">
        <f>G257-Q257</f>
        <v>19451.63</v>
      </c>
      <c r="T257" s="26">
        <v>111</v>
      </c>
      <c r="U257" s="24"/>
      <c r="V257" s="8"/>
      <c r="W257" s="8"/>
      <c r="X257" s="8"/>
      <c r="Y257" s="8"/>
      <c r="Z257" s="8"/>
      <c r="AA257" s="8"/>
      <c r="AB257" s="8"/>
    </row>
    <row r="258" spans="1:28" s="53" customFormat="1" ht="15" customHeight="1" x14ac:dyDescent="0.2">
      <c r="A258" s="52">
        <v>2025</v>
      </c>
      <c r="B258" s="49" t="s">
        <v>1197</v>
      </c>
      <c r="C258" s="52" t="s">
        <v>1198</v>
      </c>
      <c r="D258" s="49" t="s">
        <v>1206</v>
      </c>
      <c r="E258" s="49" t="s">
        <v>1205</v>
      </c>
      <c r="F258" s="35" t="s">
        <v>9</v>
      </c>
      <c r="G258" s="72">
        <v>40000</v>
      </c>
      <c r="H258" s="27">
        <v>0</v>
      </c>
      <c r="I258" s="25">
        <v>25</v>
      </c>
      <c r="J258" s="25">
        <f>+G258*2.87%</f>
        <v>1148</v>
      </c>
      <c r="K258" s="25">
        <f>+G258*7.1%</f>
        <v>2839.9999999999995</v>
      </c>
      <c r="L258" s="28">
        <f>+G258*1.1%</f>
        <v>440.00000000000006</v>
      </c>
      <c r="M258" s="25">
        <f>+G258*3.04%</f>
        <v>1216</v>
      </c>
      <c r="N258" s="25">
        <f>+G258*7.09%</f>
        <v>2836</v>
      </c>
      <c r="O258" s="27">
        <v>0</v>
      </c>
      <c r="P258" s="25">
        <f>SUM(J258:O258)</f>
        <v>8480</v>
      </c>
      <c r="Q258" s="25">
        <f>+H258+I258+J258+M258+O258</f>
        <v>2389</v>
      </c>
      <c r="R258" s="25">
        <f>+K258+L258+N258</f>
        <v>6116</v>
      </c>
      <c r="S258" s="25">
        <f>G258-Q258</f>
        <v>37611</v>
      </c>
      <c r="T258" s="26">
        <v>111</v>
      </c>
      <c r="U258" s="24"/>
    </row>
    <row r="259" spans="1:28" s="53" customFormat="1" ht="15" customHeight="1" x14ac:dyDescent="0.2">
      <c r="A259" s="52">
        <v>2026</v>
      </c>
      <c r="B259" s="49" t="s">
        <v>1187</v>
      </c>
      <c r="C259" s="52" t="s">
        <v>1188</v>
      </c>
      <c r="D259" s="49" t="s">
        <v>1206</v>
      </c>
      <c r="E259" s="49" t="s">
        <v>1205</v>
      </c>
      <c r="F259" s="35" t="s">
        <v>9</v>
      </c>
      <c r="G259" s="72">
        <v>33000</v>
      </c>
      <c r="H259" s="27">
        <v>0</v>
      </c>
      <c r="I259" s="25">
        <v>25</v>
      </c>
      <c r="J259" s="25">
        <f>+G259*2.87%</f>
        <v>947.1</v>
      </c>
      <c r="K259" s="25">
        <f>+G259*7.1%</f>
        <v>2343</v>
      </c>
      <c r="L259" s="28">
        <f>+G259*1.1%</f>
        <v>363.00000000000006</v>
      </c>
      <c r="M259" s="25">
        <f>+G259*3.04%</f>
        <v>1003.2</v>
      </c>
      <c r="N259" s="25">
        <f>+G259*7.09%</f>
        <v>2339.7000000000003</v>
      </c>
      <c r="O259" s="27">
        <v>0</v>
      </c>
      <c r="P259" s="25">
        <f>SUM(J259:O259)</f>
        <v>6996</v>
      </c>
      <c r="Q259" s="25">
        <f>+H259+I259+J259+M259+O259</f>
        <v>1975.3000000000002</v>
      </c>
      <c r="R259" s="25">
        <f>+K259+L259+N259</f>
        <v>5045.7000000000007</v>
      </c>
      <c r="S259" s="25">
        <f>G259-Q259</f>
        <v>31024.7</v>
      </c>
      <c r="T259" s="26">
        <v>111</v>
      </c>
      <c r="U259" s="24"/>
    </row>
    <row r="260" spans="1:28" s="53" customFormat="1" ht="15" customHeight="1" x14ac:dyDescent="0.2">
      <c r="A260" s="52">
        <v>2028</v>
      </c>
      <c r="B260" s="49" t="s">
        <v>1201</v>
      </c>
      <c r="C260" s="52" t="s">
        <v>1202</v>
      </c>
      <c r="D260" s="49" t="s">
        <v>1206</v>
      </c>
      <c r="E260" s="49" t="s">
        <v>1205</v>
      </c>
      <c r="F260" s="35" t="s">
        <v>9</v>
      </c>
      <c r="G260" s="72">
        <v>99000</v>
      </c>
      <c r="H260" s="27">
        <v>11870.21</v>
      </c>
      <c r="I260" s="25">
        <v>25</v>
      </c>
      <c r="J260" s="25">
        <f>+G260*2.87%</f>
        <v>2841.3</v>
      </c>
      <c r="K260" s="25">
        <f>+G260*7.1%</f>
        <v>7028.9999999999991</v>
      </c>
      <c r="L260" s="28">
        <v>490.03</v>
      </c>
      <c r="M260" s="25">
        <f>+G260*3.04%</f>
        <v>3009.6</v>
      </c>
      <c r="N260" s="25">
        <f>+G260*7.09%</f>
        <v>7019.1</v>
      </c>
      <c r="O260" s="27">
        <v>0</v>
      </c>
      <c r="P260" s="25">
        <f>SUM(J260:O260)</f>
        <v>20389.03</v>
      </c>
      <c r="Q260" s="25">
        <f>+H260+I260+J260+M260+O260</f>
        <v>17746.109999999997</v>
      </c>
      <c r="R260" s="25">
        <f>+K260+L260+N260</f>
        <v>14538.13</v>
      </c>
      <c r="S260" s="25">
        <f>G260-Q260</f>
        <v>81253.89</v>
      </c>
      <c r="T260" s="26">
        <v>111</v>
      </c>
      <c r="U260" s="24"/>
    </row>
    <row r="261" spans="1:28" s="53" customFormat="1" ht="15" customHeight="1" x14ac:dyDescent="0.2">
      <c r="A261" s="52">
        <v>2030</v>
      </c>
      <c r="B261" s="49" t="s">
        <v>1190</v>
      </c>
      <c r="C261" s="52" t="s">
        <v>1189</v>
      </c>
      <c r="D261" s="49" t="s">
        <v>42</v>
      </c>
      <c r="E261" s="49" t="s">
        <v>70</v>
      </c>
      <c r="F261" s="35" t="s">
        <v>9</v>
      </c>
      <c r="G261" s="51">
        <v>25000</v>
      </c>
      <c r="H261" s="27">
        <v>0</v>
      </c>
      <c r="I261" s="25">
        <v>25</v>
      </c>
      <c r="J261" s="25">
        <f>+G261*2.87%</f>
        <v>717.5</v>
      </c>
      <c r="K261" s="25">
        <f>+G261*7.1%</f>
        <v>1774.9999999999998</v>
      </c>
      <c r="L261" s="28">
        <f>+G261*1.1%</f>
        <v>275</v>
      </c>
      <c r="M261" s="25">
        <f>+G261*3.04%</f>
        <v>760</v>
      </c>
      <c r="N261" s="25">
        <f>+G261*7.09%</f>
        <v>1772.5000000000002</v>
      </c>
      <c r="O261" s="27">
        <v>0</v>
      </c>
      <c r="P261" s="25">
        <f>SUM(J261:O261)</f>
        <v>5300</v>
      </c>
      <c r="Q261" s="25">
        <f>+H261+I261+J261+M261+O261</f>
        <v>1502.5</v>
      </c>
      <c r="R261" s="25">
        <f>+K261+L261+N261</f>
        <v>3822.5</v>
      </c>
      <c r="S261" s="25">
        <f>G261-Q261</f>
        <v>23497.5</v>
      </c>
      <c r="T261" s="26">
        <v>111</v>
      </c>
      <c r="U261" s="24"/>
      <c r="V261" s="8"/>
    </row>
    <row r="262" spans="1:28" s="53" customFormat="1" ht="15" customHeight="1" x14ac:dyDescent="0.2">
      <c r="A262" s="52">
        <v>2042</v>
      </c>
      <c r="B262" s="49" t="s">
        <v>1195</v>
      </c>
      <c r="C262" s="52" t="s">
        <v>1196</v>
      </c>
      <c r="D262" s="49" t="s">
        <v>184</v>
      </c>
      <c r="E262" s="49" t="s">
        <v>13</v>
      </c>
      <c r="F262" s="35" t="s">
        <v>9</v>
      </c>
      <c r="G262" s="51">
        <v>21505</v>
      </c>
      <c r="H262" s="27">
        <v>0</v>
      </c>
      <c r="I262" s="25">
        <v>25</v>
      </c>
      <c r="J262" s="25">
        <f>+G262*2.87%</f>
        <v>617.19349999999997</v>
      </c>
      <c r="K262" s="25">
        <f>+G262*7.1%</f>
        <v>1526.8549999999998</v>
      </c>
      <c r="L262" s="28">
        <f>+G262*1.1%</f>
        <v>236.55500000000004</v>
      </c>
      <c r="M262" s="25">
        <f>+G262*3.04%</f>
        <v>653.75199999999995</v>
      </c>
      <c r="N262" s="25">
        <f>+G262*7.09%</f>
        <v>1524.7045000000001</v>
      </c>
      <c r="O262" s="27">
        <v>0</v>
      </c>
      <c r="P262" s="25">
        <f>SUM(J262:O262)</f>
        <v>4559.0599999999995</v>
      </c>
      <c r="Q262" s="25">
        <f>+H262+I262+J262+M262+O262</f>
        <v>1295.9454999999998</v>
      </c>
      <c r="R262" s="25">
        <f>+K262+L262+N262</f>
        <v>3288.1144999999997</v>
      </c>
      <c r="S262" s="25">
        <f>G262-Q262</f>
        <v>20209.054499999998</v>
      </c>
      <c r="T262" s="26">
        <v>111</v>
      </c>
      <c r="U262" s="11"/>
      <c r="V262" s="11"/>
      <c r="W262" s="1"/>
      <c r="X262" s="1"/>
      <c r="Y262" s="1"/>
      <c r="Z262" s="1"/>
      <c r="AA262" s="1"/>
    </row>
    <row r="263" spans="1:28" s="53" customFormat="1" ht="15" customHeight="1" x14ac:dyDescent="0.2">
      <c r="A263" s="52">
        <v>2046</v>
      </c>
      <c r="B263" s="49" t="s">
        <v>1199</v>
      </c>
      <c r="C263" s="52" t="s">
        <v>1200</v>
      </c>
      <c r="D263" s="49" t="s">
        <v>42</v>
      </c>
      <c r="E263" s="49" t="s">
        <v>70</v>
      </c>
      <c r="F263" s="35" t="s">
        <v>9</v>
      </c>
      <c r="G263" s="51">
        <v>35000</v>
      </c>
      <c r="H263" s="27">
        <v>0</v>
      </c>
      <c r="I263" s="25">
        <v>25</v>
      </c>
      <c r="J263" s="25">
        <f>+G263*2.87%</f>
        <v>1004.5</v>
      </c>
      <c r="K263" s="25">
        <f>+G263*7.1%</f>
        <v>2485</v>
      </c>
      <c r="L263" s="28">
        <f>+G263*1.1%</f>
        <v>385.00000000000006</v>
      </c>
      <c r="M263" s="25">
        <f>+G263*3.04%</f>
        <v>1064</v>
      </c>
      <c r="N263" s="25">
        <f>+G263*7.09%</f>
        <v>2481.5</v>
      </c>
      <c r="O263" s="27">
        <v>0</v>
      </c>
      <c r="P263" s="25">
        <f>SUM(J263:O263)</f>
        <v>7420</v>
      </c>
      <c r="Q263" s="25">
        <f>+H263+I263+J263+M263+O263</f>
        <v>2093.5</v>
      </c>
      <c r="R263" s="25">
        <f>+K263+L263+N263</f>
        <v>5351.5</v>
      </c>
      <c r="S263" s="25">
        <f>G263-Q263</f>
        <v>32906.5</v>
      </c>
      <c r="T263" s="26">
        <v>111</v>
      </c>
      <c r="U263" s="24"/>
    </row>
    <row r="264" spans="1:28" s="53" customFormat="1" ht="15" customHeight="1" x14ac:dyDescent="0.2">
      <c r="A264" s="52">
        <v>2052</v>
      </c>
      <c r="B264" s="49" t="s">
        <v>1203</v>
      </c>
      <c r="C264" s="52" t="s">
        <v>1204</v>
      </c>
      <c r="D264" s="49" t="s">
        <v>53</v>
      </c>
      <c r="E264" s="49" t="s">
        <v>26</v>
      </c>
      <c r="F264" s="35" t="s">
        <v>9</v>
      </c>
      <c r="G264" s="51">
        <v>25000</v>
      </c>
      <c r="H264" s="27">
        <v>0</v>
      </c>
      <c r="I264" s="25">
        <v>25</v>
      </c>
      <c r="J264" s="25">
        <f>+G264*2.87%</f>
        <v>717.5</v>
      </c>
      <c r="K264" s="25">
        <f>+G264*7.1%</f>
        <v>1774.9999999999998</v>
      </c>
      <c r="L264" s="28">
        <f>+G264*1.1%</f>
        <v>275</v>
      </c>
      <c r="M264" s="25">
        <f>+G264*3.04%</f>
        <v>760</v>
      </c>
      <c r="N264" s="25">
        <f>+G264*7.09%</f>
        <v>1772.5000000000002</v>
      </c>
      <c r="O264" s="27">
        <v>0</v>
      </c>
      <c r="P264" s="25">
        <f>SUM(J264:O264)</f>
        <v>5300</v>
      </c>
      <c r="Q264" s="25">
        <f>+H264+I264+J264+M264+O264</f>
        <v>1502.5</v>
      </c>
      <c r="R264" s="25">
        <f>+K264+L264+N264</f>
        <v>3822.5</v>
      </c>
      <c r="S264" s="25">
        <f>G264-Q264</f>
        <v>23497.5</v>
      </c>
      <c r="T264" s="26">
        <v>111</v>
      </c>
      <c r="U264" s="10"/>
      <c r="V264" s="10"/>
    </row>
    <row r="265" spans="1:28" s="53" customFormat="1" ht="15" customHeight="1" x14ac:dyDescent="0.2">
      <c r="A265" s="49" t="s">
        <v>133</v>
      </c>
      <c r="B265" s="52" t="s">
        <v>983</v>
      </c>
      <c r="C265" s="52" t="s">
        <v>984</v>
      </c>
      <c r="D265" s="49" t="s">
        <v>63</v>
      </c>
      <c r="E265" s="49" t="s">
        <v>134</v>
      </c>
      <c r="F265" s="35" t="s">
        <v>9</v>
      </c>
      <c r="G265" s="51">
        <v>32343.3</v>
      </c>
      <c r="H265" s="27">
        <v>0</v>
      </c>
      <c r="I265" s="25">
        <v>25</v>
      </c>
      <c r="J265" s="25">
        <f>+G265*2.87%</f>
        <v>928.25270999999998</v>
      </c>
      <c r="K265" s="25">
        <f>+G265*7.1%</f>
        <v>2296.3742999999999</v>
      </c>
      <c r="L265" s="28">
        <f>+G265*1.1%</f>
        <v>355.77630000000005</v>
      </c>
      <c r="M265" s="25">
        <f>+G265*3.04%</f>
        <v>983.23631999999998</v>
      </c>
      <c r="N265" s="25">
        <f>+G265*7.09%</f>
        <v>2293.1399700000002</v>
      </c>
      <c r="O265" s="37">
        <v>932.76</v>
      </c>
      <c r="P265" s="25">
        <f>SUM(J265:O265)</f>
        <v>7789.5396000000001</v>
      </c>
      <c r="Q265" s="25">
        <f>+H265+I265+J265+M265+O265</f>
        <v>2869.2490299999999</v>
      </c>
      <c r="R265" s="25">
        <f>+K265+L265+N265</f>
        <v>4945.2905700000001</v>
      </c>
      <c r="S265" s="25">
        <f>G265-Q265</f>
        <v>29474.05097</v>
      </c>
      <c r="T265" s="26">
        <v>111</v>
      </c>
      <c r="U265" s="24"/>
    </row>
    <row r="266" spans="1:28" s="53" customFormat="1" ht="15" customHeight="1" x14ac:dyDescent="0.2">
      <c r="A266" s="49" t="s">
        <v>137</v>
      </c>
      <c r="B266" s="49" t="s">
        <v>985</v>
      </c>
      <c r="C266" s="49" t="s">
        <v>986</v>
      </c>
      <c r="D266" s="49" t="s">
        <v>29</v>
      </c>
      <c r="E266" s="49" t="s">
        <v>1178</v>
      </c>
      <c r="F266" s="35" t="s">
        <v>9</v>
      </c>
      <c r="G266" s="51">
        <v>53361</v>
      </c>
      <c r="H266" s="37">
        <v>2048.5300000000002</v>
      </c>
      <c r="I266" s="25">
        <v>25</v>
      </c>
      <c r="J266" s="25">
        <f>+G266*2.87%</f>
        <v>1531.4607000000001</v>
      </c>
      <c r="K266" s="25">
        <f>+G266*7.1%</f>
        <v>3788.6309999999999</v>
      </c>
      <c r="L266" s="28">
        <v>490.03</v>
      </c>
      <c r="M266" s="25">
        <f>+G266*3.04%</f>
        <v>1622.1744000000001</v>
      </c>
      <c r="N266" s="25">
        <f>+G266*7.09%</f>
        <v>3783.2949000000003</v>
      </c>
      <c r="O266" s="37">
        <v>1865.52</v>
      </c>
      <c r="P266" s="25">
        <f>SUM(J266:O266)</f>
        <v>13081.111000000001</v>
      </c>
      <c r="Q266" s="25">
        <f>+H266+I266+J266+M266+O266</f>
        <v>7092.6851000000006</v>
      </c>
      <c r="R266" s="25">
        <f>+K266+L266+N266</f>
        <v>8061.9559000000008</v>
      </c>
      <c r="S266" s="25">
        <f>G266-Q266</f>
        <v>46268.314899999998</v>
      </c>
      <c r="T266" s="26">
        <v>111</v>
      </c>
      <c r="U266" s="24"/>
      <c r="V266" s="56"/>
    </row>
    <row r="267" spans="1:28" s="53" customFormat="1" ht="15" customHeight="1" x14ac:dyDescent="0.2">
      <c r="A267" s="49" t="s">
        <v>156</v>
      </c>
      <c r="B267" s="49" t="s">
        <v>987</v>
      </c>
      <c r="C267" s="49" t="s">
        <v>988</v>
      </c>
      <c r="D267" s="49" t="s">
        <v>10</v>
      </c>
      <c r="E267" s="49" t="s">
        <v>27</v>
      </c>
      <c r="F267" s="35" t="s">
        <v>9</v>
      </c>
      <c r="G267" s="51">
        <v>32491.43</v>
      </c>
      <c r="H267" s="27">
        <v>0</v>
      </c>
      <c r="I267" s="25">
        <v>25</v>
      </c>
      <c r="J267" s="25">
        <f>+G267*2.87%</f>
        <v>932.50404100000003</v>
      </c>
      <c r="K267" s="25">
        <f>+G267*7.1%</f>
        <v>2306.8915299999999</v>
      </c>
      <c r="L267" s="28">
        <f>+G267*1.1%</f>
        <v>357.40573000000006</v>
      </c>
      <c r="M267" s="25">
        <f>+G267*3.04%</f>
        <v>987.73947199999998</v>
      </c>
      <c r="N267" s="25">
        <f>+G267*7.09%</f>
        <v>2303.6423870000003</v>
      </c>
      <c r="O267" s="27">
        <v>0</v>
      </c>
      <c r="P267" s="25">
        <f>SUM(J267:O267)</f>
        <v>6888.1831600000005</v>
      </c>
      <c r="Q267" s="25">
        <f>+H267+I267+J267+M267+O267</f>
        <v>1945.2435129999999</v>
      </c>
      <c r="R267" s="25">
        <f>+K267+L267+N267</f>
        <v>4967.9396470000002</v>
      </c>
      <c r="S267" s="25">
        <f>G267-Q267</f>
        <v>30546.186486999999</v>
      </c>
      <c r="T267" s="26">
        <v>111</v>
      </c>
      <c r="U267" s="30"/>
      <c r="V267" s="2"/>
    </row>
    <row r="268" spans="1:28" s="53" customFormat="1" ht="15" customHeight="1" x14ac:dyDescent="0.2">
      <c r="A268" s="49" t="s">
        <v>167</v>
      </c>
      <c r="B268" s="49" t="s">
        <v>989</v>
      </c>
      <c r="C268" s="49" t="s">
        <v>990</v>
      </c>
      <c r="D268" s="49" t="s">
        <v>29</v>
      </c>
      <c r="E268" s="49" t="s">
        <v>27</v>
      </c>
      <c r="F268" s="35" t="s">
        <v>9</v>
      </c>
      <c r="G268" s="51">
        <v>36300</v>
      </c>
      <c r="H268" s="27">
        <v>0</v>
      </c>
      <c r="I268" s="25">
        <v>25</v>
      </c>
      <c r="J268" s="25">
        <f>+G268*2.87%</f>
        <v>1041.81</v>
      </c>
      <c r="K268" s="25">
        <f>+G268*7.1%</f>
        <v>2577.2999999999997</v>
      </c>
      <c r="L268" s="28">
        <f>+G268*1.1%</f>
        <v>399.30000000000007</v>
      </c>
      <c r="M268" s="25">
        <f>+G268*3.04%</f>
        <v>1103.52</v>
      </c>
      <c r="N268" s="25">
        <f>+G268*7.09%</f>
        <v>2573.67</v>
      </c>
      <c r="O268" s="37">
        <v>1865.52</v>
      </c>
      <c r="P268" s="25">
        <f>SUM(J268:O268)</f>
        <v>9561.1200000000008</v>
      </c>
      <c r="Q268" s="25">
        <f>+H268+I268+J268+M268+O268</f>
        <v>4035.85</v>
      </c>
      <c r="R268" s="25">
        <f>+K268+L268+N268</f>
        <v>5550.27</v>
      </c>
      <c r="S268" s="25">
        <f>G268-Q268</f>
        <v>32264.15</v>
      </c>
      <c r="T268" s="26">
        <v>111</v>
      </c>
      <c r="U268" s="24"/>
    </row>
    <row r="269" spans="1:28" s="53" customFormat="1" ht="15" customHeight="1" x14ac:dyDescent="0.2">
      <c r="A269" s="49" t="s">
        <v>169</v>
      </c>
      <c r="B269" s="49" t="s">
        <v>991</v>
      </c>
      <c r="C269" s="49" t="s">
        <v>992</v>
      </c>
      <c r="D269" s="49" t="s">
        <v>142</v>
      </c>
      <c r="E269" s="49" t="s">
        <v>20</v>
      </c>
      <c r="F269" s="35" t="s">
        <v>9</v>
      </c>
      <c r="G269" s="51">
        <v>25300</v>
      </c>
      <c r="H269" s="27">
        <v>0</v>
      </c>
      <c r="I269" s="25">
        <v>25</v>
      </c>
      <c r="J269" s="25">
        <f>+G269*2.87%</f>
        <v>726.11</v>
      </c>
      <c r="K269" s="25">
        <f>+G269*7.1%</f>
        <v>1796.2999999999997</v>
      </c>
      <c r="L269" s="28">
        <f>+G269*1.1%</f>
        <v>278.3</v>
      </c>
      <c r="M269" s="25">
        <f>+G269*3.04%</f>
        <v>769.12</v>
      </c>
      <c r="N269" s="25">
        <f>+G269*7.09%</f>
        <v>1793.7700000000002</v>
      </c>
      <c r="O269" s="27">
        <v>0</v>
      </c>
      <c r="P269" s="25">
        <f>SUM(J269:O269)</f>
        <v>5363.6</v>
      </c>
      <c r="Q269" s="25">
        <f>+H269+I269+J269+M269+O269</f>
        <v>1520.23</v>
      </c>
      <c r="R269" s="25">
        <f>+K269+L269+N269</f>
        <v>3868.37</v>
      </c>
      <c r="S269" s="25">
        <f>G269-Q269</f>
        <v>23779.77</v>
      </c>
      <c r="T269" s="26">
        <v>111</v>
      </c>
      <c r="U269" s="24"/>
    </row>
    <row r="270" spans="1:28" s="53" customFormat="1" ht="15" customHeight="1" x14ac:dyDescent="0.2">
      <c r="A270" s="49" t="s">
        <v>171</v>
      </c>
      <c r="B270" s="49" t="s">
        <v>993</v>
      </c>
      <c r="C270" s="49" t="s">
        <v>994</v>
      </c>
      <c r="D270" s="49" t="s">
        <v>172</v>
      </c>
      <c r="E270" s="49" t="s">
        <v>27</v>
      </c>
      <c r="F270" s="35" t="s">
        <v>9</v>
      </c>
      <c r="G270" s="51">
        <v>36735.599999999999</v>
      </c>
      <c r="H270" s="27">
        <v>0</v>
      </c>
      <c r="I270" s="25">
        <v>25</v>
      </c>
      <c r="J270" s="25">
        <f>+G270*2.87%</f>
        <v>1054.3117199999999</v>
      </c>
      <c r="K270" s="25">
        <f>+G270*7.1%</f>
        <v>2608.2275999999997</v>
      </c>
      <c r="L270" s="28">
        <f>+G270*1.1%</f>
        <v>404.09160000000003</v>
      </c>
      <c r="M270" s="25">
        <f>+G270*3.04%</f>
        <v>1116.76224</v>
      </c>
      <c r="N270" s="25">
        <f>+G270*7.09%</f>
        <v>2604.55404</v>
      </c>
      <c r="O270" s="37">
        <v>1865.52</v>
      </c>
      <c r="P270" s="25">
        <f>SUM(J270:O270)</f>
        <v>9653.4671999999991</v>
      </c>
      <c r="Q270" s="25">
        <f>+H270+I270+J270+M270+O270</f>
        <v>4061.5939599999997</v>
      </c>
      <c r="R270" s="25">
        <f>+K270+L270+N270</f>
        <v>5616.8732399999999</v>
      </c>
      <c r="S270" s="25">
        <f>G270-Q270</f>
        <v>32674.00604</v>
      </c>
      <c r="T270" s="26">
        <v>111</v>
      </c>
      <c r="U270" s="10"/>
      <c r="V270" s="10"/>
    </row>
    <row r="271" spans="1:28" s="53" customFormat="1" ht="15" customHeight="1" x14ac:dyDescent="0.2">
      <c r="A271" s="49" t="s">
        <v>178</v>
      </c>
      <c r="B271" s="49" t="s">
        <v>995</v>
      </c>
      <c r="C271" s="49" t="s">
        <v>996</v>
      </c>
      <c r="D271" s="49" t="s">
        <v>180</v>
      </c>
      <c r="E271" s="49" t="s">
        <v>179</v>
      </c>
      <c r="F271" s="35" t="s">
        <v>9</v>
      </c>
      <c r="G271" s="51">
        <v>30492</v>
      </c>
      <c r="H271" s="27">
        <v>0</v>
      </c>
      <c r="I271" s="25">
        <v>25</v>
      </c>
      <c r="J271" s="25">
        <f>+G271*2.87%</f>
        <v>875.12040000000002</v>
      </c>
      <c r="K271" s="25">
        <f>+G271*7.1%</f>
        <v>2164.9319999999998</v>
      </c>
      <c r="L271" s="28">
        <f>+G271*1.1%</f>
        <v>335.41200000000003</v>
      </c>
      <c r="M271" s="25">
        <f>+G271*3.04%</f>
        <v>926.95680000000004</v>
      </c>
      <c r="N271" s="25">
        <f>+G271*7.09%</f>
        <v>2161.8828000000003</v>
      </c>
      <c r="O271" s="27">
        <v>0</v>
      </c>
      <c r="P271" s="25">
        <f>SUM(J271:O271)</f>
        <v>6464.3040000000001</v>
      </c>
      <c r="Q271" s="25">
        <f>+H271+I271+J271+M271+O271</f>
        <v>1827.0772000000002</v>
      </c>
      <c r="R271" s="25">
        <f>+K271+L271+N271</f>
        <v>4662.2268000000004</v>
      </c>
      <c r="S271" s="25">
        <f>G271-Q271</f>
        <v>28664.9228</v>
      </c>
      <c r="T271" s="26">
        <v>111</v>
      </c>
      <c r="U271" s="24"/>
    </row>
    <row r="272" spans="1:28" s="53" customFormat="1" ht="15" customHeight="1" x14ac:dyDescent="0.2">
      <c r="A272" s="49" t="s">
        <v>181</v>
      </c>
      <c r="B272" s="49" t="s">
        <v>997</v>
      </c>
      <c r="C272" s="49" t="s">
        <v>998</v>
      </c>
      <c r="D272" s="49" t="s">
        <v>180</v>
      </c>
      <c r="E272" s="49" t="s">
        <v>182</v>
      </c>
      <c r="F272" s="35" t="s">
        <v>9</v>
      </c>
      <c r="G272" s="51">
        <v>31944</v>
      </c>
      <c r="H272" s="27">
        <v>0</v>
      </c>
      <c r="I272" s="25">
        <v>25</v>
      </c>
      <c r="J272" s="25">
        <f>+G272*2.87%</f>
        <v>916.79279999999994</v>
      </c>
      <c r="K272" s="25">
        <f>+G272*7.1%</f>
        <v>2268.0239999999999</v>
      </c>
      <c r="L272" s="28">
        <f>+G272*1.1%</f>
        <v>351.38400000000001</v>
      </c>
      <c r="M272" s="25">
        <f>+G272*3.04%</f>
        <v>971.09759999999994</v>
      </c>
      <c r="N272" s="25">
        <f>+G272*7.09%</f>
        <v>2264.8296</v>
      </c>
      <c r="O272" s="37">
        <v>932.76</v>
      </c>
      <c r="P272" s="25">
        <f>SUM(J272:O272)</f>
        <v>7704.8879999999999</v>
      </c>
      <c r="Q272" s="25">
        <f>+H272+I272+J272+M272+O272</f>
        <v>2845.6503999999995</v>
      </c>
      <c r="R272" s="25">
        <f>+K272+L272+N272</f>
        <v>4884.2376000000004</v>
      </c>
      <c r="S272" s="25">
        <f>G272-Q272</f>
        <v>29098.349600000001</v>
      </c>
      <c r="T272" s="26">
        <v>111</v>
      </c>
      <c r="U272" s="24"/>
    </row>
    <row r="273" spans="1:27" s="53" customFormat="1" ht="15" customHeight="1" x14ac:dyDescent="0.2">
      <c r="A273" s="49" t="s">
        <v>186</v>
      </c>
      <c r="B273" s="49" t="s">
        <v>999</v>
      </c>
      <c r="C273" s="49" t="s">
        <v>1000</v>
      </c>
      <c r="D273" s="49" t="s">
        <v>29</v>
      </c>
      <c r="E273" s="49" t="s">
        <v>13</v>
      </c>
      <c r="F273" s="35" t="s">
        <v>9</v>
      </c>
      <c r="G273" s="51">
        <v>30746.1</v>
      </c>
      <c r="H273" s="27">
        <v>0</v>
      </c>
      <c r="I273" s="25">
        <v>25</v>
      </c>
      <c r="J273" s="25">
        <f>+G273*2.87%</f>
        <v>882.41306999999995</v>
      </c>
      <c r="K273" s="25">
        <f>+G273*7.1%</f>
        <v>2182.9730999999997</v>
      </c>
      <c r="L273" s="28">
        <f>+G273*1.1%</f>
        <v>338.20710000000003</v>
      </c>
      <c r="M273" s="25">
        <f>+G273*3.04%</f>
        <v>934.68143999999995</v>
      </c>
      <c r="N273" s="25">
        <f>+G273*7.09%</f>
        <v>2179.89849</v>
      </c>
      <c r="O273" s="27">
        <v>0</v>
      </c>
      <c r="P273" s="25">
        <f>SUM(J273:O273)</f>
        <v>6518.1731999999993</v>
      </c>
      <c r="Q273" s="25">
        <f>+H273+I273+J273+M273+O273</f>
        <v>1842.0945099999999</v>
      </c>
      <c r="R273" s="25">
        <f>+K273+L273+N273</f>
        <v>4701.0786900000003</v>
      </c>
      <c r="S273" s="25">
        <f>G273-Q273</f>
        <v>28904.00549</v>
      </c>
      <c r="T273" s="26">
        <v>111</v>
      </c>
      <c r="U273" s="24"/>
    </row>
    <row r="274" spans="1:27" s="53" customFormat="1" ht="15" customHeight="1" x14ac:dyDescent="0.2">
      <c r="A274" s="49" t="s">
        <v>192</v>
      </c>
      <c r="B274" s="49" t="s">
        <v>1001</v>
      </c>
      <c r="C274" s="49" t="s">
        <v>1002</v>
      </c>
      <c r="D274" s="49" t="s">
        <v>142</v>
      </c>
      <c r="E274" s="49" t="s">
        <v>20</v>
      </c>
      <c r="F274" s="35" t="s">
        <v>9</v>
      </c>
      <c r="G274" s="51">
        <v>29348.55</v>
      </c>
      <c r="H274" s="27">
        <v>0</v>
      </c>
      <c r="I274" s="25">
        <v>25</v>
      </c>
      <c r="J274" s="25">
        <f>+G274*2.87%</f>
        <v>842.30338499999993</v>
      </c>
      <c r="K274" s="25">
        <f>+G274*7.1%</f>
        <v>2083.7470499999999</v>
      </c>
      <c r="L274" s="28">
        <f>+G274*1.1%</f>
        <v>322.83405000000005</v>
      </c>
      <c r="M274" s="25">
        <f>+G274*3.04%</f>
        <v>892.19592</v>
      </c>
      <c r="N274" s="25">
        <f>+G274*7.09%</f>
        <v>2080.812195</v>
      </c>
      <c r="O274" s="27">
        <v>0</v>
      </c>
      <c r="P274" s="25">
        <f>SUM(J274:O274)</f>
        <v>6221.8925999999992</v>
      </c>
      <c r="Q274" s="25">
        <f>+H274+I274+J274+M274+O274</f>
        <v>1759.4993049999998</v>
      </c>
      <c r="R274" s="25">
        <f>+K274+L274+N274</f>
        <v>4487.3932949999999</v>
      </c>
      <c r="S274" s="25">
        <f>G274-Q274</f>
        <v>27589.050694999998</v>
      </c>
      <c r="T274" s="26">
        <v>111</v>
      </c>
      <c r="U274" s="24"/>
    </row>
    <row r="275" spans="1:27" s="53" customFormat="1" ht="15" customHeight="1" x14ac:dyDescent="0.2">
      <c r="A275" s="49" t="s">
        <v>193</v>
      </c>
      <c r="B275" s="49" t="s">
        <v>1003</v>
      </c>
      <c r="C275" s="49" t="s">
        <v>1004</v>
      </c>
      <c r="D275" s="49" t="s">
        <v>10</v>
      </c>
      <c r="E275" s="49" t="s">
        <v>27</v>
      </c>
      <c r="F275" s="35" t="s">
        <v>9</v>
      </c>
      <c r="G275" s="51">
        <v>36735.599999999999</v>
      </c>
      <c r="H275" s="27">
        <v>0</v>
      </c>
      <c r="I275" s="25">
        <v>25</v>
      </c>
      <c r="J275" s="25">
        <f>+G275*2.87%</f>
        <v>1054.3117199999999</v>
      </c>
      <c r="K275" s="25">
        <f>+G275*7.1%</f>
        <v>2608.2275999999997</v>
      </c>
      <c r="L275" s="28">
        <f>+G275*1.1%</f>
        <v>404.09160000000003</v>
      </c>
      <c r="M275" s="25">
        <f>+G275*3.04%</f>
        <v>1116.76224</v>
      </c>
      <c r="N275" s="25">
        <f>+G275*7.09%</f>
        <v>2604.55404</v>
      </c>
      <c r="O275" s="27">
        <v>0</v>
      </c>
      <c r="P275" s="25">
        <f>SUM(J275:O275)</f>
        <v>7787.9471999999996</v>
      </c>
      <c r="Q275" s="25">
        <f>+H275+I275+J275+M275+O275</f>
        <v>2196.0739599999997</v>
      </c>
      <c r="R275" s="25">
        <f>+K275+L275+N275</f>
        <v>5616.8732399999999</v>
      </c>
      <c r="S275" s="25">
        <f>G275-Q275</f>
        <v>34539.526039999997</v>
      </c>
      <c r="T275" s="26">
        <v>111</v>
      </c>
      <c r="U275" s="24"/>
    </row>
    <row r="276" spans="1:27" s="53" customFormat="1" ht="15" customHeight="1" x14ac:dyDescent="0.2">
      <c r="A276" s="49" t="s">
        <v>194</v>
      </c>
      <c r="B276" s="49" t="s">
        <v>1005</v>
      </c>
      <c r="C276" s="49" t="s">
        <v>1006</v>
      </c>
      <c r="D276" s="49" t="s">
        <v>29</v>
      </c>
      <c r="E276" s="49" t="s">
        <v>13</v>
      </c>
      <c r="F276" s="35" t="s">
        <v>9</v>
      </c>
      <c r="G276" s="51">
        <v>31944</v>
      </c>
      <c r="H276" s="27">
        <v>0</v>
      </c>
      <c r="I276" s="25">
        <v>25</v>
      </c>
      <c r="J276" s="25">
        <f>+G276*2.87%</f>
        <v>916.79279999999994</v>
      </c>
      <c r="K276" s="25">
        <f>+G276*7.1%</f>
        <v>2268.0239999999999</v>
      </c>
      <c r="L276" s="28">
        <f>+G276*1.1%</f>
        <v>351.38400000000001</v>
      </c>
      <c r="M276" s="25">
        <f>+G276*3.04%</f>
        <v>971.09759999999994</v>
      </c>
      <c r="N276" s="25">
        <f>+G276*7.09%</f>
        <v>2264.8296</v>
      </c>
      <c r="O276" s="27">
        <v>0</v>
      </c>
      <c r="P276" s="25">
        <f>SUM(J276:O276)</f>
        <v>6772.1279999999997</v>
      </c>
      <c r="Q276" s="25">
        <f>+H276+I276+J276+M276+O276</f>
        <v>1912.8903999999998</v>
      </c>
      <c r="R276" s="25">
        <f>+K276+L276+N276</f>
        <v>4884.2376000000004</v>
      </c>
      <c r="S276" s="25">
        <f>G276-Q276</f>
        <v>30031.1096</v>
      </c>
      <c r="T276" s="26">
        <v>111</v>
      </c>
      <c r="U276" s="24"/>
      <c r="W276" s="1"/>
      <c r="X276" s="1"/>
      <c r="Y276" s="1"/>
      <c r="Z276" s="1"/>
      <c r="AA276" s="1"/>
    </row>
    <row r="277" spans="1:27" s="53" customFormat="1" ht="15" customHeight="1" x14ac:dyDescent="0.2">
      <c r="A277" s="49" t="s">
        <v>195</v>
      </c>
      <c r="B277" s="49" t="s">
        <v>1007</v>
      </c>
      <c r="C277" s="49" t="s">
        <v>1008</v>
      </c>
      <c r="D277" s="49" t="s">
        <v>63</v>
      </c>
      <c r="E277" s="49" t="s">
        <v>196</v>
      </c>
      <c r="F277" s="35" t="s">
        <v>9</v>
      </c>
      <c r="G277" s="51">
        <v>55902</v>
      </c>
      <c r="H277" s="37">
        <v>2715.49</v>
      </c>
      <c r="I277" s="25">
        <v>25</v>
      </c>
      <c r="J277" s="25">
        <f>+G277*2.87%</f>
        <v>1604.3874000000001</v>
      </c>
      <c r="K277" s="25">
        <f>+G277*7.1%</f>
        <v>3969.0419999999995</v>
      </c>
      <c r="L277" s="28">
        <v>490.03</v>
      </c>
      <c r="M277" s="25">
        <f>+G277*3.04%</f>
        <v>1699.4208000000001</v>
      </c>
      <c r="N277" s="25">
        <f>+G277*7.09%</f>
        <v>3963.4518000000003</v>
      </c>
      <c r="O277" s="27">
        <v>0</v>
      </c>
      <c r="P277" s="25">
        <f>SUM(J277:O277)</f>
        <v>11726.331999999999</v>
      </c>
      <c r="Q277" s="25">
        <f>+H277+I277+J277+M277+O277</f>
        <v>6044.2981999999993</v>
      </c>
      <c r="R277" s="25">
        <f>+K277+L277+N277</f>
        <v>8422.523799999999</v>
      </c>
      <c r="S277" s="25">
        <f>G277-Q277</f>
        <v>49857.701800000003</v>
      </c>
      <c r="T277" s="26">
        <v>111</v>
      </c>
      <c r="U277" s="24"/>
    </row>
    <row r="278" spans="1:27" s="53" customFormat="1" ht="15" customHeight="1" x14ac:dyDescent="0.2">
      <c r="A278" s="49" t="s">
        <v>198</v>
      </c>
      <c r="B278" s="49" t="s">
        <v>1009</v>
      </c>
      <c r="C278" s="49" t="s">
        <v>1010</v>
      </c>
      <c r="D278" s="49" t="s">
        <v>142</v>
      </c>
      <c r="E278" s="49" t="s">
        <v>20</v>
      </c>
      <c r="F278" s="35" t="s">
        <v>9</v>
      </c>
      <c r="G278" s="51">
        <v>28616.5</v>
      </c>
      <c r="H278" s="27">
        <v>0</v>
      </c>
      <c r="I278" s="25">
        <v>25</v>
      </c>
      <c r="J278" s="25">
        <f>+G278*2.87%</f>
        <v>821.29354999999998</v>
      </c>
      <c r="K278" s="25">
        <f>+G278*7.1%</f>
        <v>2031.7714999999998</v>
      </c>
      <c r="L278" s="28">
        <f>+G278*1.1%</f>
        <v>314.78150000000005</v>
      </c>
      <c r="M278" s="25">
        <f>+G278*3.04%</f>
        <v>869.94159999999999</v>
      </c>
      <c r="N278" s="25">
        <f>+G278*7.09%</f>
        <v>2028.9098500000002</v>
      </c>
      <c r="O278" s="27">
        <v>0</v>
      </c>
      <c r="P278" s="25">
        <f>SUM(J278:O278)</f>
        <v>6066.6980000000003</v>
      </c>
      <c r="Q278" s="25">
        <f>+H278+I278+J278+M278+O278</f>
        <v>1716.23515</v>
      </c>
      <c r="R278" s="25">
        <f>+K278+L278+N278</f>
        <v>4375.4628499999999</v>
      </c>
      <c r="S278" s="25">
        <f>G278-Q278</f>
        <v>26900.26485</v>
      </c>
      <c r="T278" s="26">
        <v>111</v>
      </c>
      <c r="U278" s="24"/>
    </row>
    <row r="279" spans="1:27" s="53" customFormat="1" ht="15" customHeight="1" x14ac:dyDescent="0.2">
      <c r="A279" s="49" t="s">
        <v>225</v>
      </c>
      <c r="B279" s="49" t="s">
        <v>1011</v>
      </c>
      <c r="C279" s="49" t="s">
        <v>1012</v>
      </c>
      <c r="D279" s="49" t="s">
        <v>180</v>
      </c>
      <c r="E279" s="49" t="s">
        <v>179</v>
      </c>
      <c r="F279" s="35" t="s">
        <v>9</v>
      </c>
      <c r="G279" s="51">
        <v>25410</v>
      </c>
      <c r="H279" s="27">
        <v>0</v>
      </c>
      <c r="I279" s="25">
        <v>25</v>
      </c>
      <c r="J279" s="25">
        <f>+G279*2.87%</f>
        <v>729.26699999999994</v>
      </c>
      <c r="K279" s="25">
        <f>+G279*7.1%</f>
        <v>1804.11</v>
      </c>
      <c r="L279" s="28">
        <f>+G279*1.1%</f>
        <v>279.51000000000005</v>
      </c>
      <c r="M279" s="25">
        <f>+G279*3.04%</f>
        <v>772.46399999999994</v>
      </c>
      <c r="N279" s="25">
        <f>+G279*7.09%</f>
        <v>1801.5690000000002</v>
      </c>
      <c r="O279" s="37">
        <v>932.76</v>
      </c>
      <c r="P279" s="25">
        <f>SUM(J279:O279)</f>
        <v>6319.68</v>
      </c>
      <c r="Q279" s="25">
        <f>+H279+I279+J279+M279+O279</f>
        <v>2459.491</v>
      </c>
      <c r="R279" s="25">
        <f>+K279+L279+N279</f>
        <v>3885.1890000000003</v>
      </c>
      <c r="S279" s="25">
        <f>G279-Q279</f>
        <v>22950.508999999998</v>
      </c>
      <c r="T279" s="26">
        <v>111</v>
      </c>
      <c r="U279" s="24"/>
      <c r="W279" s="1"/>
      <c r="X279" s="1"/>
      <c r="Y279" s="1"/>
      <c r="Z279" s="1"/>
      <c r="AA279" s="1"/>
    </row>
    <row r="280" spans="1:27" s="53" customFormat="1" ht="15" customHeight="1" x14ac:dyDescent="0.2">
      <c r="A280" s="49" t="s">
        <v>229</v>
      </c>
      <c r="B280" s="49" t="s">
        <v>1013</v>
      </c>
      <c r="C280" s="49" t="s">
        <v>1014</v>
      </c>
      <c r="D280" s="49" t="s">
        <v>172</v>
      </c>
      <c r="E280" s="49" t="s">
        <v>27</v>
      </c>
      <c r="F280" s="35" t="s">
        <v>9</v>
      </c>
      <c r="G280" s="51">
        <v>33541.199999999997</v>
      </c>
      <c r="H280" s="27">
        <v>0</v>
      </c>
      <c r="I280" s="25">
        <v>25</v>
      </c>
      <c r="J280" s="25">
        <f>+G280*2.87%</f>
        <v>962.63243999999986</v>
      </c>
      <c r="K280" s="25">
        <f>+G280*7.1%</f>
        <v>2381.4251999999997</v>
      </c>
      <c r="L280" s="28">
        <f>+G280*1.1%</f>
        <v>368.95319999999998</v>
      </c>
      <c r="M280" s="25">
        <f>+G280*3.04%</f>
        <v>1019.6524799999999</v>
      </c>
      <c r="N280" s="25">
        <f>+G280*7.09%</f>
        <v>2378.0710800000002</v>
      </c>
      <c r="O280" s="37">
        <v>932.76</v>
      </c>
      <c r="P280" s="25">
        <f>SUM(J280:O280)</f>
        <v>8043.4943999999996</v>
      </c>
      <c r="Q280" s="25">
        <f>+H280+I280+J280+M280+O280</f>
        <v>2940.0449199999994</v>
      </c>
      <c r="R280" s="25">
        <f>+K280+L280+N280</f>
        <v>5128.4494799999993</v>
      </c>
      <c r="S280" s="25">
        <f>G280-Q280</f>
        <v>30601.155079999997</v>
      </c>
      <c r="T280" s="26">
        <v>111</v>
      </c>
      <c r="U280" s="24"/>
    </row>
    <row r="281" spans="1:27" s="53" customFormat="1" ht="15" customHeight="1" x14ac:dyDescent="0.2">
      <c r="A281" s="49" t="s">
        <v>236</v>
      </c>
      <c r="B281" s="49" t="s">
        <v>1015</v>
      </c>
      <c r="C281" s="49" t="s">
        <v>1016</v>
      </c>
      <c r="D281" s="49" t="s">
        <v>237</v>
      </c>
      <c r="E281" s="49" t="s">
        <v>83</v>
      </c>
      <c r="F281" s="35" t="s">
        <v>9</v>
      </c>
      <c r="G281" s="51">
        <v>44649</v>
      </c>
      <c r="H281" s="37">
        <v>818.96</v>
      </c>
      <c r="I281" s="25">
        <v>25</v>
      </c>
      <c r="J281" s="25">
        <f>+G281*2.87%</f>
        <v>1281.4263000000001</v>
      </c>
      <c r="K281" s="25">
        <f>+G281*7.1%</f>
        <v>3170.0789999999997</v>
      </c>
      <c r="L281" s="28">
        <v>490.03</v>
      </c>
      <c r="M281" s="25">
        <f>+G281*3.04%</f>
        <v>1357.3296</v>
      </c>
      <c r="N281" s="25">
        <f>+G281*7.09%</f>
        <v>3165.6141000000002</v>
      </c>
      <c r="O281" s="37">
        <v>1865.52</v>
      </c>
      <c r="P281" s="25">
        <f>SUM(J281:O281)</f>
        <v>11329.999</v>
      </c>
      <c r="Q281" s="25">
        <f>+H281+I281+J281+M281+O281</f>
        <v>5348.2358999999997</v>
      </c>
      <c r="R281" s="25">
        <f>+K281+L281+N281</f>
        <v>6825.7230999999992</v>
      </c>
      <c r="S281" s="25">
        <f>G281-Q281</f>
        <v>39300.7641</v>
      </c>
      <c r="T281" s="26">
        <v>111</v>
      </c>
    </row>
    <row r="282" spans="1:27" s="53" customFormat="1" ht="15" customHeight="1" x14ac:dyDescent="0.2">
      <c r="A282" s="49" t="s">
        <v>239</v>
      </c>
      <c r="B282" s="49" t="s">
        <v>1017</v>
      </c>
      <c r="C282" s="49" t="s">
        <v>1018</v>
      </c>
      <c r="D282" s="49" t="s">
        <v>24</v>
      </c>
      <c r="E282" s="49" t="s">
        <v>240</v>
      </c>
      <c r="F282" s="35" t="s">
        <v>9</v>
      </c>
      <c r="G282" s="51">
        <v>55902</v>
      </c>
      <c r="H282" s="37">
        <v>2715.49</v>
      </c>
      <c r="I282" s="25">
        <v>25</v>
      </c>
      <c r="J282" s="25">
        <f>+G282*2.87%</f>
        <v>1604.3874000000001</v>
      </c>
      <c r="K282" s="25">
        <f>+G282*7.1%</f>
        <v>3969.0419999999995</v>
      </c>
      <c r="L282" s="28">
        <v>490.03</v>
      </c>
      <c r="M282" s="25">
        <f>+G282*3.04%</f>
        <v>1699.4208000000001</v>
      </c>
      <c r="N282" s="25">
        <f>+G282*7.09%</f>
        <v>3963.4518000000003</v>
      </c>
      <c r="O282" s="27">
        <v>0</v>
      </c>
      <c r="P282" s="25">
        <f>SUM(J282:O282)</f>
        <v>11726.331999999999</v>
      </c>
      <c r="Q282" s="25">
        <f>+H282+I282+J282+M282+O282</f>
        <v>6044.2981999999993</v>
      </c>
      <c r="R282" s="25">
        <f>+K282+L282+N282</f>
        <v>8422.523799999999</v>
      </c>
      <c r="S282" s="25">
        <f>G282-Q282</f>
        <v>49857.701800000003</v>
      </c>
      <c r="T282" s="26">
        <v>111</v>
      </c>
      <c r="U282" s="24"/>
    </row>
    <row r="283" spans="1:27" s="53" customFormat="1" ht="15" customHeight="1" x14ac:dyDescent="0.2">
      <c r="A283" s="49" t="s">
        <v>241</v>
      </c>
      <c r="B283" s="49" t="s">
        <v>1019</v>
      </c>
      <c r="C283" s="49" t="s">
        <v>1020</v>
      </c>
      <c r="D283" s="49" t="s">
        <v>172</v>
      </c>
      <c r="E283" s="49" t="s">
        <v>27</v>
      </c>
      <c r="F283" s="35" t="s">
        <v>9</v>
      </c>
      <c r="G283" s="51">
        <v>8905.6</v>
      </c>
      <c r="H283" s="27">
        <v>0</v>
      </c>
      <c r="I283" s="25">
        <v>25</v>
      </c>
      <c r="J283" s="25">
        <f>+G283*2.87%</f>
        <v>255.59072</v>
      </c>
      <c r="K283" s="25">
        <f>+G283*7.1%</f>
        <v>632.29759999999999</v>
      </c>
      <c r="L283" s="28">
        <f>+G283*1.1%</f>
        <v>97.961600000000018</v>
      </c>
      <c r="M283" s="25">
        <f>+G283*3.04%</f>
        <v>270.73024000000004</v>
      </c>
      <c r="N283" s="25">
        <f>+G283*7.09%</f>
        <v>631.40704000000005</v>
      </c>
      <c r="O283" s="27">
        <v>0</v>
      </c>
      <c r="P283" s="25">
        <f>SUM(J283:O283)</f>
        <v>1887.9872</v>
      </c>
      <c r="Q283" s="25">
        <f>+H283+I283+J283+M283+O283</f>
        <v>551.32096000000001</v>
      </c>
      <c r="R283" s="25">
        <f>+K283+L283+N283</f>
        <v>1361.66624</v>
      </c>
      <c r="S283" s="25">
        <f>G283-Q283</f>
        <v>8354.2790400000013</v>
      </c>
      <c r="T283" s="26">
        <v>111</v>
      </c>
      <c r="U283" s="10"/>
      <c r="V283" s="10"/>
    </row>
    <row r="284" spans="1:27" s="53" customFormat="1" ht="15" customHeight="1" x14ac:dyDescent="0.2">
      <c r="A284" s="49" t="s">
        <v>245</v>
      </c>
      <c r="B284" s="49" t="s">
        <v>1021</v>
      </c>
      <c r="C284" s="49" t="s">
        <v>1022</v>
      </c>
      <c r="D284" s="49" t="s">
        <v>172</v>
      </c>
      <c r="E284" s="49" t="s">
        <v>27</v>
      </c>
      <c r="F284" s="35" t="s">
        <v>9</v>
      </c>
      <c r="G284" s="51">
        <v>29168.06</v>
      </c>
      <c r="H284" s="27">
        <v>0</v>
      </c>
      <c r="I284" s="25">
        <v>25</v>
      </c>
      <c r="J284" s="25">
        <f>+G284*2.87%</f>
        <v>837.12332200000003</v>
      </c>
      <c r="K284" s="25">
        <f>+G284*7.1%</f>
        <v>2070.93226</v>
      </c>
      <c r="L284" s="28">
        <f>+G284*1.1%</f>
        <v>320.84866000000005</v>
      </c>
      <c r="M284" s="25">
        <f>+G284*3.04%</f>
        <v>886.709024</v>
      </c>
      <c r="N284" s="25">
        <f>+G284*7.09%</f>
        <v>2068.0154540000003</v>
      </c>
      <c r="O284" s="27">
        <v>0</v>
      </c>
      <c r="P284" s="25">
        <f>SUM(J284:O284)</f>
        <v>6183.6287200000006</v>
      </c>
      <c r="Q284" s="25">
        <f>+H284+I284+J284+M284+O284</f>
        <v>1748.8323460000001</v>
      </c>
      <c r="R284" s="25">
        <f>+K284+L284+N284</f>
        <v>4459.7963740000005</v>
      </c>
      <c r="S284" s="25">
        <f>G284-Q284</f>
        <v>27419.227654000002</v>
      </c>
      <c r="T284" s="26">
        <v>111</v>
      </c>
      <c r="U284" s="24"/>
    </row>
    <row r="285" spans="1:27" s="53" customFormat="1" ht="15" customHeight="1" x14ac:dyDescent="0.2">
      <c r="A285" s="49" t="s">
        <v>248</v>
      </c>
      <c r="B285" s="49" t="s">
        <v>969</v>
      </c>
      <c r="C285" s="49" t="s">
        <v>1023</v>
      </c>
      <c r="D285" s="49" t="s">
        <v>29</v>
      </c>
      <c r="E285" s="49" t="s">
        <v>1177</v>
      </c>
      <c r="F285" s="35" t="s">
        <v>9</v>
      </c>
      <c r="G285" s="51">
        <v>60984</v>
      </c>
      <c r="H285" s="37">
        <v>3671.82</v>
      </c>
      <c r="I285" s="25">
        <v>25</v>
      </c>
      <c r="J285" s="25">
        <f>+G285*2.87%</f>
        <v>1750.2408</v>
      </c>
      <c r="K285" s="25">
        <f>+G285*7.1%</f>
        <v>4329.8639999999996</v>
      </c>
      <c r="L285" s="28">
        <v>490.03</v>
      </c>
      <c r="M285" s="25">
        <f>+G285*3.04%</f>
        <v>1853.9136000000001</v>
      </c>
      <c r="N285" s="25">
        <f>+G285*7.09%</f>
        <v>4323.7656000000006</v>
      </c>
      <c r="O285" s="27">
        <v>0</v>
      </c>
      <c r="P285" s="25">
        <f>SUM(J285:O285)</f>
        <v>12747.814</v>
      </c>
      <c r="Q285" s="25">
        <f>+H285+I285+J285+M285+O285</f>
        <v>7300.9744000000001</v>
      </c>
      <c r="R285" s="25">
        <f>+K285+L285+N285</f>
        <v>9143.659599999999</v>
      </c>
      <c r="S285" s="25">
        <f>G285-Q285</f>
        <v>53683.025600000001</v>
      </c>
      <c r="T285" s="26">
        <v>111</v>
      </c>
      <c r="U285" s="24"/>
    </row>
    <row r="286" spans="1:27" s="53" customFormat="1" ht="15" customHeight="1" x14ac:dyDescent="0.2">
      <c r="A286" s="49" t="s">
        <v>257</v>
      </c>
      <c r="B286" s="49" t="s">
        <v>1024</v>
      </c>
      <c r="C286" s="49" t="s">
        <v>1025</v>
      </c>
      <c r="D286" s="49" t="s">
        <v>29</v>
      </c>
      <c r="E286" s="49" t="s">
        <v>30</v>
      </c>
      <c r="F286" s="35" t="s">
        <v>9</v>
      </c>
      <c r="G286" s="51">
        <v>29548.2</v>
      </c>
      <c r="H286" s="27">
        <v>0</v>
      </c>
      <c r="I286" s="25">
        <v>25</v>
      </c>
      <c r="J286" s="25">
        <f>+G286*2.87%</f>
        <v>848.03334000000007</v>
      </c>
      <c r="K286" s="25">
        <f>+G286*7.1%</f>
        <v>2097.9222</v>
      </c>
      <c r="L286" s="28">
        <f>+G286*1.1%</f>
        <v>325.03020000000004</v>
      </c>
      <c r="M286" s="25">
        <f>+G286*3.04%</f>
        <v>898.26528000000008</v>
      </c>
      <c r="N286" s="25">
        <f>+G286*7.09%</f>
        <v>2094.96738</v>
      </c>
      <c r="O286" s="27">
        <v>0</v>
      </c>
      <c r="P286" s="25">
        <f>SUM(J286:O286)</f>
        <v>6264.2183999999997</v>
      </c>
      <c r="Q286" s="25">
        <f>+H286+I286+J286+M286+O286</f>
        <v>1771.29862</v>
      </c>
      <c r="R286" s="25">
        <f>+K286+L286+N286</f>
        <v>4517.9197800000002</v>
      </c>
      <c r="S286" s="25">
        <f>G286-Q286</f>
        <v>27776.901379999999</v>
      </c>
      <c r="T286" s="26">
        <v>111</v>
      </c>
      <c r="U286" s="24"/>
    </row>
    <row r="287" spans="1:27" s="53" customFormat="1" ht="15" customHeight="1" x14ac:dyDescent="0.2">
      <c r="A287" s="49" t="s">
        <v>262</v>
      </c>
      <c r="B287" s="49" t="s">
        <v>1026</v>
      </c>
      <c r="C287" s="49" t="s">
        <v>577</v>
      </c>
      <c r="D287" s="49" t="s">
        <v>142</v>
      </c>
      <c r="E287" s="49" t="s">
        <v>20</v>
      </c>
      <c r="F287" s="35" t="s">
        <v>9</v>
      </c>
      <c r="G287" s="51">
        <v>31238.02</v>
      </c>
      <c r="H287" s="27">
        <v>0</v>
      </c>
      <c r="I287" s="25">
        <v>25</v>
      </c>
      <c r="J287" s="25">
        <f>+G287*2.87%</f>
        <v>896.53117399999996</v>
      </c>
      <c r="K287" s="25">
        <f>+G287*7.1%</f>
        <v>2217.8994199999997</v>
      </c>
      <c r="L287" s="28">
        <f>+G287*1.1%</f>
        <v>343.61822000000006</v>
      </c>
      <c r="M287" s="25">
        <f>+G287*3.04%</f>
        <v>949.635808</v>
      </c>
      <c r="N287" s="25">
        <f>+G287*7.09%</f>
        <v>2214.7756180000001</v>
      </c>
      <c r="O287" s="27">
        <v>0</v>
      </c>
      <c r="P287" s="25">
        <f>SUM(J287:O287)</f>
        <v>6622.4602400000003</v>
      </c>
      <c r="Q287" s="25">
        <f>+H287+I287+J287+M287+O287</f>
        <v>1871.166982</v>
      </c>
      <c r="R287" s="25">
        <f>+K287+L287+N287</f>
        <v>4776.2932579999997</v>
      </c>
      <c r="S287" s="25">
        <f>G287-Q287</f>
        <v>29366.853018000002</v>
      </c>
      <c r="T287" s="26">
        <v>111</v>
      </c>
      <c r="U287" s="24"/>
    </row>
    <row r="288" spans="1:27" s="53" customFormat="1" ht="15" customHeight="1" x14ac:dyDescent="0.2">
      <c r="A288" s="49" t="s">
        <v>269</v>
      </c>
      <c r="B288" s="49" t="s">
        <v>1027</v>
      </c>
      <c r="C288" s="49" t="s">
        <v>1028</v>
      </c>
      <c r="D288" s="49" t="s">
        <v>29</v>
      </c>
      <c r="E288" s="49" t="s">
        <v>27</v>
      </c>
      <c r="F288" s="35" t="s">
        <v>9</v>
      </c>
      <c r="G288" s="51">
        <v>31900</v>
      </c>
      <c r="H288" s="27">
        <v>0</v>
      </c>
      <c r="I288" s="25">
        <v>25</v>
      </c>
      <c r="J288" s="25">
        <f>+G288*2.87%</f>
        <v>915.53</v>
      </c>
      <c r="K288" s="25">
        <f>+G288*7.1%</f>
        <v>2264.8999999999996</v>
      </c>
      <c r="L288" s="28">
        <f>+G288*1.1%</f>
        <v>350.90000000000003</v>
      </c>
      <c r="M288" s="25">
        <f>+G288*3.04%</f>
        <v>969.76</v>
      </c>
      <c r="N288" s="25">
        <f>+G288*7.09%</f>
        <v>2261.71</v>
      </c>
      <c r="O288" s="37">
        <v>932.76</v>
      </c>
      <c r="P288" s="25">
        <f>SUM(J288:O288)</f>
        <v>7695.5599999999995</v>
      </c>
      <c r="Q288" s="25">
        <f>+H288+I288+J288+M288+O288</f>
        <v>2843.05</v>
      </c>
      <c r="R288" s="25">
        <f>+K288+L288+N288</f>
        <v>4877.51</v>
      </c>
      <c r="S288" s="25">
        <f>G288-Q288</f>
        <v>29056.95</v>
      </c>
      <c r="T288" s="26">
        <v>111</v>
      </c>
      <c r="U288" s="24"/>
    </row>
    <row r="289" spans="1:28" s="53" customFormat="1" ht="15" customHeight="1" x14ac:dyDescent="0.2">
      <c r="A289" s="49" t="s">
        <v>274</v>
      </c>
      <c r="B289" s="49" t="s">
        <v>1029</v>
      </c>
      <c r="C289" s="49" t="s">
        <v>1030</v>
      </c>
      <c r="D289" s="49" t="s">
        <v>172</v>
      </c>
      <c r="E289" s="49" t="s">
        <v>15</v>
      </c>
      <c r="F289" s="35" t="s">
        <v>9</v>
      </c>
      <c r="G289" s="51">
        <v>35937</v>
      </c>
      <c r="H289" s="27">
        <v>0</v>
      </c>
      <c r="I289" s="25">
        <v>25</v>
      </c>
      <c r="J289" s="25">
        <f>+G289*2.87%</f>
        <v>1031.3919000000001</v>
      </c>
      <c r="K289" s="25">
        <f>+G289*7.1%</f>
        <v>2551.5269999999996</v>
      </c>
      <c r="L289" s="28">
        <f>+G289*1.1%</f>
        <v>395.30700000000002</v>
      </c>
      <c r="M289" s="25">
        <f>+G289*3.04%</f>
        <v>1092.4848</v>
      </c>
      <c r="N289" s="25">
        <f>+G289*7.09%</f>
        <v>2547.9333000000001</v>
      </c>
      <c r="O289" s="27">
        <v>0</v>
      </c>
      <c r="P289" s="25">
        <f>SUM(J289:O289)</f>
        <v>7618.6440000000002</v>
      </c>
      <c r="Q289" s="25">
        <f>+H289+I289+J289+M289+O289</f>
        <v>2148.8766999999998</v>
      </c>
      <c r="R289" s="25">
        <f>+K289+L289+N289</f>
        <v>5494.7672999999995</v>
      </c>
      <c r="S289" s="25">
        <f>G289-Q289</f>
        <v>33788.123299999999</v>
      </c>
      <c r="T289" s="26">
        <v>111</v>
      </c>
      <c r="U289" s="24"/>
    </row>
    <row r="290" spans="1:28" s="53" customFormat="1" ht="15" customHeight="1" x14ac:dyDescent="0.2">
      <c r="A290" s="49" t="s">
        <v>275</v>
      </c>
      <c r="B290" s="49" t="s">
        <v>1031</v>
      </c>
      <c r="C290" s="49" t="s">
        <v>1032</v>
      </c>
      <c r="D290" s="49" t="s">
        <v>10</v>
      </c>
      <c r="E290" s="49" t="s">
        <v>27</v>
      </c>
      <c r="F290" s="35" t="s">
        <v>9</v>
      </c>
      <c r="G290" s="51">
        <v>31900</v>
      </c>
      <c r="H290" s="27">
        <v>0</v>
      </c>
      <c r="I290" s="25">
        <v>25</v>
      </c>
      <c r="J290" s="25">
        <f>+G290*2.87%</f>
        <v>915.53</v>
      </c>
      <c r="K290" s="25">
        <f>+G290*7.1%</f>
        <v>2264.8999999999996</v>
      </c>
      <c r="L290" s="28">
        <f>+G290*1.1%</f>
        <v>350.90000000000003</v>
      </c>
      <c r="M290" s="25">
        <f>+G290*3.04%</f>
        <v>969.76</v>
      </c>
      <c r="N290" s="25">
        <f>+G290*7.09%</f>
        <v>2261.71</v>
      </c>
      <c r="O290" s="37">
        <v>932.76</v>
      </c>
      <c r="P290" s="25">
        <f>SUM(J290:O290)</f>
        <v>7695.5599999999995</v>
      </c>
      <c r="Q290" s="25">
        <f>+H290+I290+J290+M290+O290</f>
        <v>2843.05</v>
      </c>
      <c r="R290" s="25">
        <f>+K290+L290+N290</f>
        <v>4877.51</v>
      </c>
      <c r="S290" s="25">
        <f>G290-Q290</f>
        <v>29056.95</v>
      </c>
      <c r="T290" s="26">
        <v>111</v>
      </c>
      <c r="U290" s="24"/>
    </row>
    <row r="291" spans="1:28" s="53" customFormat="1" ht="15" customHeight="1" x14ac:dyDescent="0.2">
      <c r="A291" s="49" t="s">
        <v>279</v>
      </c>
      <c r="B291" s="49" t="s">
        <v>1033</v>
      </c>
      <c r="C291" s="49" t="s">
        <v>1034</v>
      </c>
      <c r="D291" s="49" t="s">
        <v>180</v>
      </c>
      <c r="E291" s="49" t="s">
        <v>280</v>
      </c>
      <c r="F291" s="35" t="s">
        <v>9</v>
      </c>
      <c r="G291" s="51">
        <v>58443</v>
      </c>
      <c r="H291" s="37">
        <v>3193.65</v>
      </c>
      <c r="I291" s="25">
        <v>25</v>
      </c>
      <c r="J291" s="25">
        <f>+G291*2.87%</f>
        <v>1677.3141000000001</v>
      </c>
      <c r="K291" s="25">
        <f>+G291*7.1%</f>
        <v>4149.4529999999995</v>
      </c>
      <c r="L291" s="28">
        <v>490.03</v>
      </c>
      <c r="M291" s="25">
        <f>+G291*3.04%</f>
        <v>1776.6672000000001</v>
      </c>
      <c r="N291" s="25">
        <f>+G291*7.09%</f>
        <v>4143.6087000000007</v>
      </c>
      <c r="O291" s="27">
        <v>0</v>
      </c>
      <c r="P291" s="25">
        <f>SUM(J291:O291)</f>
        <v>12237.073</v>
      </c>
      <c r="Q291" s="25">
        <f>+H291+I291+J291+M291+O291</f>
        <v>6672.6313</v>
      </c>
      <c r="R291" s="25">
        <f>+K291+L291+N291</f>
        <v>8783.0917000000009</v>
      </c>
      <c r="S291" s="25">
        <f>G291-Q291</f>
        <v>51770.368699999999</v>
      </c>
      <c r="T291" s="26">
        <v>111</v>
      </c>
      <c r="U291" s="24"/>
    </row>
    <row r="292" spans="1:28" s="53" customFormat="1" ht="15" customHeight="1" x14ac:dyDescent="0.2">
      <c r="A292" s="49" t="s">
        <v>283</v>
      </c>
      <c r="B292" s="49" t="s">
        <v>1035</v>
      </c>
      <c r="C292" s="49" t="s">
        <v>1036</v>
      </c>
      <c r="D292" s="49" t="s">
        <v>180</v>
      </c>
      <c r="E292" s="49" t="s">
        <v>182</v>
      </c>
      <c r="F292" s="35" t="s">
        <v>9</v>
      </c>
      <c r="G292" s="51">
        <v>30000.74</v>
      </c>
      <c r="H292" s="27">
        <v>0</v>
      </c>
      <c r="I292" s="25">
        <v>25</v>
      </c>
      <c r="J292" s="25">
        <f>+G292*2.87%</f>
        <v>861.02123800000004</v>
      </c>
      <c r="K292" s="25">
        <f>+G292*7.1%</f>
        <v>2130.0525400000001</v>
      </c>
      <c r="L292" s="28">
        <f>+G292*1.1%</f>
        <v>330.00814000000003</v>
      </c>
      <c r="M292" s="25">
        <f>+G292*3.04%</f>
        <v>912.02249600000005</v>
      </c>
      <c r="N292" s="25">
        <f>+G292*7.09%</f>
        <v>2127.0524660000001</v>
      </c>
      <c r="O292" s="37">
        <v>1865.52</v>
      </c>
      <c r="P292" s="25">
        <f>SUM(J292:O292)</f>
        <v>8225.6768799999991</v>
      </c>
      <c r="Q292" s="25">
        <f>+H292+I292+J292+M292+O292</f>
        <v>3663.5637340000003</v>
      </c>
      <c r="R292" s="25">
        <f>+K292+L292+N292</f>
        <v>4587.1131459999997</v>
      </c>
      <c r="S292" s="25">
        <f>G292-Q292</f>
        <v>26337.176266000002</v>
      </c>
      <c r="T292" s="26">
        <v>111</v>
      </c>
      <c r="U292" s="24"/>
    </row>
    <row r="293" spans="1:28" s="53" customFormat="1" ht="15" customHeight="1" x14ac:dyDescent="0.2">
      <c r="A293" s="49" t="s">
        <v>284</v>
      </c>
      <c r="B293" s="49" t="s">
        <v>1037</v>
      </c>
      <c r="C293" s="49" t="s">
        <v>1038</v>
      </c>
      <c r="D293" s="49" t="s">
        <v>10</v>
      </c>
      <c r="E293" s="49" t="s">
        <v>27</v>
      </c>
      <c r="F293" s="35" t="s">
        <v>9</v>
      </c>
      <c r="G293" s="51">
        <v>31900</v>
      </c>
      <c r="H293" s="27">
        <v>0</v>
      </c>
      <c r="I293" s="25">
        <v>25</v>
      </c>
      <c r="J293" s="25">
        <f>+G293*2.87%</f>
        <v>915.53</v>
      </c>
      <c r="K293" s="25">
        <f>+G293*7.1%</f>
        <v>2264.8999999999996</v>
      </c>
      <c r="L293" s="28">
        <f>+G293*1.1%</f>
        <v>350.90000000000003</v>
      </c>
      <c r="M293" s="25">
        <f>+G293*3.04%</f>
        <v>969.76</v>
      </c>
      <c r="N293" s="25">
        <f>+G293*7.09%</f>
        <v>2261.71</v>
      </c>
      <c r="O293" s="27">
        <v>0</v>
      </c>
      <c r="P293" s="25">
        <f>SUM(J293:O293)</f>
        <v>6762.7999999999993</v>
      </c>
      <c r="Q293" s="25">
        <f>+H293+I293+J293+M293+O293</f>
        <v>1910.29</v>
      </c>
      <c r="R293" s="25">
        <f>+K293+L293+N293</f>
        <v>4877.51</v>
      </c>
      <c r="S293" s="25">
        <f>G293-Q293</f>
        <v>29989.71</v>
      </c>
      <c r="T293" s="26">
        <v>111</v>
      </c>
      <c r="U293" s="24"/>
      <c r="V293" s="8"/>
    </row>
    <row r="294" spans="1:28" s="53" customFormat="1" ht="15" customHeight="1" x14ac:dyDescent="0.2">
      <c r="A294" s="49" t="s">
        <v>289</v>
      </c>
      <c r="B294" s="49" t="s">
        <v>1039</v>
      </c>
      <c r="C294" s="49" t="s">
        <v>1040</v>
      </c>
      <c r="D294" s="49" t="s">
        <v>142</v>
      </c>
      <c r="E294" s="49" t="s">
        <v>290</v>
      </c>
      <c r="F294" s="35" t="s">
        <v>9</v>
      </c>
      <c r="G294" s="51">
        <f>9240+30360</f>
        <v>39600</v>
      </c>
      <c r="H294" s="27">
        <v>386.2</v>
      </c>
      <c r="I294" s="25">
        <v>25</v>
      </c>
      <c r="J294" s="25">
        <f>+G294*2.87%</f>
        <v>1136.52</v>
      </c>
      <c r="K294" s="25">
        <f>+G294*7.1%</f>
        <v>2811.6</v>
      </c>
      <c r="L294" s="28">
        <f>+G294*1.1%</f>
        <v>435.6</v>
      </c>
      <c r="M294" s="25">
        <f>+G294*3.04%</f>
        <v>1203.8399999999999</v>
      </c>
      <c r="N294" s="25">
        <f>+G294*7.09%</f>
        <v>2807.6400000000003</v>
      </c>
      <c r="O294" s="27">
        <v>0</v>
      </c>
      <c r="P294" s="25">
        <f>SUM(J294:O294)</f>
        <v>8395.2000000000007</v>
      </c>
      <c r="Q294" s="25">
        <f>+H294+I294+J294+M294+O294</f>
        <v>2751.56</v>
      </c>
      <c r="R294" s="25">
        <f>+K294+L294+N294</f>
        <v>6054.84</v>
      </c>
      <c r="S294" s="25">
        <f>G294-Q294</f>
        <v>36848.44</v>
      </c>
      <c r="T294" s="26">
        <v>111</v>
      </c>
      <c r="U294" s="24"/>
    </row>
    <row r="295" spans="1:28" s="53" customFormat="1" ht="15" customHeight="1" x14ac:dyDescent="0.2">
      <c r="A295" s="49" t="s">
        <v>291</v>
      </c>
      <c r="B295" s="49" t="s">
        <v>1041</v>
      </c>
      <c r="C295" s="49" t="s">
        <v>1042</v>
      </c>
      <c r="D295" s="49" t="s">
        <v>172</v>
      </c>
      <c r="E295" s="49" t="s">
        <v>27</v>
      </c>
      <c r="F295" s="35" t="s">
        <v>9</v>
      </c>
      <c r="G295" s="51">
        <v>33396</v>
      </c>
      <c r="H295" s="27">
        <v>0</v>
      </c>
      <c r="I295" s="25">
        <v>25</v>
      </c>
      <c r="J295" s="25">
        <f>+G295*2.87%</f>
        <v>958.46519999999998</v>
      </c>
      <c r="K295" s="25">
        <f>+G295*7.1%</f>
        <v>2371.116</v>
      </c>
      <c r="L295" s="28">
        <f>+G295*1.1%</f>
        <v>367.35600000000005</v>
      </c>
      <c r="M295" s="25">
        <f>+G295*3.04%</f>
        <v>1015.2384</v>
      </c>
      <c r="N295" s="25">
        <f>+G295*7.09%</f>
        <v>2367.7764000000002</v>
      </c>
      <c r="O295" s="27">
        <v>0</v>
      </c>
      <c r="P295" s="25">
        <f>SUM(J295:O295)</f>
        <v>7079.9520000000011</v>
      </c>
      <c r="Q295" s="25">
        <f>+H295+I295+J295+M295+O295</f>
        <v>1998.7035999999998</v>
      </c>
      <c r="R295" s="25">
        <f>+K295+L295+N295</f>
        <v>5106.2484000000004</v>
      </c>
      <c r="S295" s="25">
        <f>G295-Q295</f>
        <v>31397.296399999999</v>
      </c>
      <c r="T295" s="26">
        <v>111</v>
      </c>
      <c r="U295" s="24"/>
    </row>
    <row r="296" spans="1:28" s="53" customFormat="1" ht="15" customHeight="1" x14ac:dyDescent="0.2">
      <c r="A296" s="49" t="s">
        <v>293</v>
      </c>
      <c r="B296" s="49" t="s">
        <v>1043</v>
      </c>
      <c r="C296" s="49" t="s">
        <v>1044</v>
      </c>
      <c r="D296" s="49" t="s">
        <v>29</v>
      </c>
      <c r="E296" s="49" t="s">
        <v>13</v>
      </c>
      <c r="F296" s="35" t="s">
        <v>9</v>
      </c>
      <c r="G296" s="51">
        <v>25000</v>
      </c>
      <c r="H296" s="27">
        <v>0</v>
      </c>
      <c r="I296" s="25">
        <v>25</v>
      </c>
      <c r="J296" s="25">
        <f>+G296*2.87%</f>
        <v>717.5</v>
      </c>
      <c r="K296" s="25">
        <f>+G296*7.1%</f>
        <v>1774.9999999999998</v>
      </c>
      <c r="L296" s="28">
        <f>+G296*1.1%</f>
        <v>275</v>
      </c>
      <c r="M296" s="25">
        <f>+G296*3.04%</f>
        <v>760</v>
      </c>
      <c r="N296" s="25">
        <f>+G296*7.09%</f>
        <v>1772.5000000000002</v>
      </c>
      <c r="O296" s="27">
        <v>0</v>
      </c>
      <c r="P296" s="25">
        <f>SUM(J296:O296)</f>
        <v>5300</v>
      </c>
      <c r="Q296" s="25">
        <f>+H296+I296+J296+M296+O296</f>
        <v>1502.5</v>
      </c>
      <c r="R296" s="25">
        <f>+K296+L296+N296</f>
        <v>3822.5</v>
      </c>
      <c r="S296" s="25">
        <f>G296-Q296</f>
        <v>23497.5</v>
      </c>
      <c r="T296" s="26">
        <v>111</v>
      </c>
      <c r="U296" s="24"/>
    </row>
    <row r="297" spans="1:28" s="53" customFormat="1" ht="15" customHeight="1" x14ac:dyDescent="0.2">
      <c r="A297" s="49" t="s">
        <v>294</v>
      </c>
      <c r="B297" s="49" t="s">
        <v>1045</v>
      </c>
      <c r="C297" s="49" t="s">
        <v>1046</v>
      </c>
      <c r="D297" s="49" t="s">
        <v>10</v>
      </c>
      <c r="E297" s="49" t="s">
        <v>27</v>
      </c>
      <c r="F297" s="35" t="s">
        <v>9</v>
      </c>
      <c r="G297" s="51">
        <v>31944</v>
      </c>
      <c r="H297" s="27">
        <v>0</v>
      </c>
      <c r="I297" s="25">
        <v>25</v>
      </c>
      <c r="J297" s="25">
        <f>+G297*2.87%</f>
        <v>916.79279999999994</v>
      </c>
      <c r="K297" s="25">
        <f>+G297*7.1%</f>
        <v>2268.0239999999999</v>
      </c>
      <c r="L297" s="28">
        <f>+G297*1.1%</f>
        <v>351.38400000000001</v>
      </c>
      <c r="M297" s="25">
        <f>+G297*3.04%</f>
        <v>971.09759999999994</v>
      </c>
      <c r="N297" s="25">
        <f>+G297*7.09%</f>
        <v>2264.8296</v>
      </c>
      <c r="O297" s="37">
        <v>932.76</v>
      </c>
      <c r="P297" s="25">
        <f>SUM(J297:O297)</f>
        <v>7704.8879999999999</v>
      </c>
      <c r="Q297" s="25">
        <f>+H297+I297+J297+M297+O297</f>
        <v>2845.6503999999995</v>
      </c>
      <c r="R297" s="25">
        <f>+K297+L297+N297</f>
        <v>4884.2376000000004</v>
      </c>
      <c r="S297" s="25">
        <f>G297-Q297</f>
        <v>29098.349600000001</v>
      </c>
      <c r="T297" s="26">
        <v>111</v>
      </c>
      <c r="U297" s="24"/>
    </row>
    <row r="298" spans="1:28" s="53" customFormat="1" ht="15" customHeight="1" x14ac:dyDescent="0.2">
      <c r="A298" s="49" t="s">
        <v>299</v>
      </c>
      <c r="B298" s="49" t="s">
        <v>1047</v>
      </c>
      <c r="C298" s="49" t="s">
        <v>1048</v>
      </c>
      <c r="D298" s="49" t="s">
        <v>142</v>
      </c>
      <c r="E298" s="49" t="s">
        <v>20</v>
      </c>
      <c r="F298" s="35" t="s">
        <v>9</v>
      </c>
      <c r="G298" s="51">
        <v>27418.6</v>
      </c>
      <c r="H298" s="27">
        <v>0</v>
      </c>
      <c r="I298" s="25">
        <v>25</v>
      </c>
      <c r="J298" s="25">
        <f>+G298*2.87%</f>
        <v>786.91381999999999</v>
      </c>
      <c r="K298" s="25">
        <f>+G298*7.1%</f>
        <v>1946.7205999999996</v>
      </c>
      <c r="L298" s="28">
        <f>+G298*1.1%</f>
        <v>301.6046</v>
      </c>
      <c r="M298" s="25">
        <f>+G298*3.04%</f>
        <v>833.52544</v>
      </c>
      <c r="N298" s="25">
        <f>+G298*7.09%</f>
        <v>1943.97874</v>
      </c>
      <c r="O298" s="27">
        <v>0</v>
      </c>
      <c r="P298" s="25">
        <f>SUM(J298:O298)</f>
        <v>5812.743199999999</v>
      </c>
      <c r="Q298" s="25">
        <f>+H298+I298+J298+M298+O298</f>
        <v>1645.4392600000001</v>
      </c>
      <c r="R298" s="25">
        <f>+K298+L298+N298</f>
        <v>4192.3039399999998</v>
      </c>
      <c r="S298" s="25">
        <f>G298-Q298</f>
        <v>25773.160739999999</v>
      </c>
      <c r="T298" s="26">
        <v>111</v>
      </c>
      <c r="U298" s="24"/>
    </row>
    <row r="299" spans="1:28" s="53" customFormat="1" ht="15" customHeight="1" x14ac:dyDescent="0.2">
      <c r="A299" s="49" t="s">
        <v>300</v>
      </c>
      <c r="B299" s="49" t="s">
        <v>1049</v>
      </c>
      <c r="C299" s="49" t="s">
        <v>1050</v>
      </c>
      <c r="D299" s="49" t="s">
        <v>29</v>
      </c>
      <c r="E299" s="49" t="s">
        <v>30</v>
      </c>
      <c r="F299" s="35" t="s">
        <v>9</v>
      </c>
      <c r="G299" s="51">
        <v>23655.5</v>
      </c>
      <c r="H299" s="27">
        <v>0</v>
      </c>
      <c r="I299" s="25">
        <v>25</v>
      </c>
      <c r="J299" s="25">
        <f>+G299*2.87%</f>
        <v>678.91285000000005</v>
      </c>
      <c r="K299" s="25">
        <f>+G299*7.1%</f>
        <v>1679.5404999999998</v>
      </c>
      <c r="L299" s="28">
        <f>+G299*1.1%</f>
        <v>260.21050000000002</v>
      </c>
      <c r="M299" s="25">
        <f>+G299*3.04%</f>
        <v>719.12720000000002</v>
      </c>
      <c r="N299" s="25">
        <f>+G299*7.09%</f>
        <v>1677.1749500000001</v>
      </c>
      <c r="O299" s="27">
        <v>0</v>
      </c>
      <c r="P299" s="25">
        <f>SUM(J299:O299)</f>
        <v>5014.9660000000003</v>
      </c>
      <c r="Q299" s="25">
        <f>+H299+I299+J299+M299+O299</f>
        <v>1423.0400500000001</v>
      </c>
      <c r="R299" s="25">
        <f>+K299+L299+N299</f>
        <v>3616.9259499999998</v>
      </c>
      <c r="S299" s="25">
        <f>G299-Q299</f>
        <v>22232.45995</v>
      </c>
      <c r="T299" s="26">
        <v>111</v>
      </c>
      <c r="U299" s="24"/>
    </row>
    <row r="300" spans="1:28" s="53" customFormat="1" ht="15" customHeight="1" x14ac:dyDescent="0.2">
      <c r="A300" s="49" t="s">
        <v>303</v>
      </c>
      <c r="B300" s="49" t="s">
        <v>550</v>
      </c>
      <c r="C300" s="49" t="s">
        <v>1051</v>
      </c>
      <c r="D300" s="49" t="s">
        <v>29</v>
      </c>
      <c r="E300" s="49" t="s">
        <v>304</v>
      </c>
      <c r="F300" s="35" t="s">
        <v>9</v>
      </c>
      <c r="G300" s="51">
        <v>111320</v>
      </c>
      <c r="H300" s="37">
        <v>14535</v>
      </c>
      <c r="I300" s="25">
        <v>25</v>
      </c>
      <c r="J300" s="25">
        <f>+G300*2.87%</f>
        <v>3194.884</v>
      </c>
      <c r="K300" s="25">
        <f>+G300*7.1%</f>
        <v>7903.7199999999993</v>
      </c>
      <c r="L300" s="28">
        <v>490.03</v>
      </c>
      <c r="M300" s="25">
        <v>3384.13</v>
      </c>
      <c r="N300" s="25">
        <v>7892.59</v>
      </c>
      <c r="O300" s="37">
        <v>932.76</v>
      </c>
      <c r="P300" s="25">
        <f>SUM(J300:O300)</f>
        <v>23798.113999999998</v>
      </c>
      <c r="Q300" s="25">
        <f>+H300+I300+J300+M300+O300</f>
        <v>22071.773999999998</v>
      </c>
      <c r="R300" s="25">
        <f>+K300+L300+N300</f>
        <v>16286.34</v>
      </c>
      <c r="S300" s="25">
        <f>G300-Q300</f>
        <v>89248.225999999995</v>
      </c>
      <c r="T300" s="26">
        <v>111</v>
      </c>
      <c r="U300" s="24"/>
    </row>
    <row r="301" spans="1:28" s="53" customFormat="1" ht="15" customHeight="1" x14ac:dyDescent="0.2">
      <c r="A301" s="49" t="s">
        <v>322</v>
      </c>
      <c r="B301" s="49" t="s">
        <v>528</v>
      </c>
      <c r="C301" s="49" t="s">
        <v>1052</v>
      </c>
      <c r="D301" s="49" t="s">
        <v>237</v>
      </c>
      <c r="E301" s="49" t="s">
        <v>13</v>
      </c>
      <c r="F301" s="35" t="s">
        <v>9</v>
      </c>
      <c r="G301" s="51">
        <v>26620</v>
      </c>
      <c r="H301" s="27">
        <v>0</v>
      </c>
      <c r="I301" s="25">
        <v>25</v>
      </c>
      <c r="J301" s="25">
        <f>+G301*2.87%</f>
        <v>763.99400000000003</v>
      </c>
      <c r="K301" s="25">
        <f>+G301*7.1%</f>
        <v>1890.0199999999998</v>
      </c>
      <c r="L301" s="28">
        <f>+G301*1.1%</f>
        <v>292.82000000000005</v>
      </c>
      <c r="M301" s="25">
        <f>+G301*3.04%</f>
        <v>809.24800000000005</v>
      </c>
      <c r="N301" s="25">
        <f>+G301*7.09%</f>
        <v>1887.3580000000002</v>
      </c>
      <c r="O301" s="27">
        <v>0</v>
      </c>
      <c r="P301" s="25">
        <f>SUM(J301:O301)</f>
        <v>5643.4400000000005</v>
      </c>
      <c r="Q301" s="25">
        <f>+H301+I301+J301+M301+O301</f>
        <v>1598.2420000000002</v>
      </c>
      <c r="R301" s="25">
        <f>+K301+L301+N301</f>
        <v>4070.1979999999999</v>
      </c>
      <c r="S301" s="25">
        <f>G301-Q301</f>
        <v>25021.758000000002</v>
      </c>
      <c r="T301" s="26">
        <v>111</v>
      </c>
      <c r="U301" s="24"/>
      <c r="W301" s="10"/>
      <c r="X301" s="10"/>
      <c r="Y301" s="10"/>
      <c r="Z301" s="10"/>
      <c r="AA301" s="10"/>
      <c r="AB301" s="10"/>
    </row>
    <row r="302" spans="1:28" s="53" customFormat="1" ht="15" customHeight="1" x14ac:dyDescent="0.2">
      <c r="A302" s="49" t="s">
        <v>328</v>
      </c>
      <c r="B302" s="49" t="s">
        <v>1053</v>
      </c>
      <c r="C302" s="49" t="s">
        <v>1054</v>
      </c>
      <c r="D302" s="49" t="s">
        <v>29</v>
      </c>
      <c r="E302" s="49" t="s">
        <v>329</v>
      </c>
      <c r="F302" s="35" t="s">
        <v>9</v>
      </c>
      <c r="G302" s="51">
        <v>39930</v>
      </c>
      <c r="H302" s="37">
        <v>292.86</v>
      </c>
      <c r="I302" s="25">
        <v>25</v>
      </c>
      <c r="J302" s="25">
        <f>+G302*2.87%</f>
        <v>1145.991</v>
      </c>
      <c r="K302" s="25">
        <f>+G302*7.1%</f>
        <v>2835.0299999999997</v>
      </c>
      <c r="L302" s="28">
        <v>439.23</v>
      </c>
      <c r="M302" s="25">
        <f>+G302*3.04%</f>
        <v>1213.8720000000001</v>
      </c>
      <c r="N302" s="25">
        <f>+G302*7.09%</f>
        <v>2831.0370000000003</v>
      </c>
      <c r="O302" s="37">
        <v>932.76</v>
      </c>
      <c r="P302" s="25">
        <f>SUM(J302:O302)</f>
        <v>9397.92</v>
      </c>
      <c r="Q302" s="25">
        <f>+H302+I302+J302+M302+O302</f>
        <v>3610.4830000000002</v>
      </c>
      <c r="R302" s="25">
        <f>+K302+L302+N302</f>
        <v>6105.2970000000005</v>
      </c>
      <c r="S302" s="25">
        <f>G302-Q302</f>
        <v>36319.517</v>
      </c>
      <c r="T302" s="26">
        <v>111</v>
      </c>
      <c r="U302" s="24"/>
      <c r="W302" s="10"/>
      <c r="X302" s="10"/>
      <c r="Y302" s="10"/>
      <c r="Z302" s="10"/>
      <c r="AA302" s="10"/>
      <c r="AB302" s="10"/>
    </row>
    <row r="303" spans="1:28" s="53" customFormat="1" ht="15" customHeight="1" x14ac:dyDescent="0.2">
      <c r="A303" s="49" t="s">
        <v>332</v>
      </c>
      <c r="B303" s="49" t="s">
        <v>1055</v>
      </c>
      <c r="C303" s="49" t="s">
        <v>1056</v>
      </c>
      <c r="D303" s="49" t="s">
        <v>63</v>
      </c>
      <c r="E303" s="49" t="s">
        <v>134</v>
      </c>
      <c r="F303" s="35" t="s">
        <v>9</v>
      </c>
      <c r="G303" s="51">
        <v>38115</v>
      </c>
      <c r="H303" s="37">
        <v>176.61</v>
      </c>
      <c r="I303" s="25">
        <v>25</v>
      </c>
      <c r="J303" s="25">
        <f>+G303*2.87%</f>
        <v>1093.9005</v>
      </c>
      <c r="K303" s="25">
        <f>+G303*7.1%</f>
        <v>2706.165</v>
      </c>
      <c r="L303" s="28">
        <f>+G303*1.1%</f>
        <v>419.26500000000004</v>
      </c>
      <c r="M303" s="25">
        <f>+G303*3.04%</f>
        <v>1158.6959999999999</v>
      </c>
      <c r="N303" s="25">
        <f>+G303*7.09%</f>
        <v>2702.3535000000002</v>
      </c>
      <c r="O303" s="27">
        <v>0</v>
      </c>
      <c r="P303" s="25">
        <f>SUM(J303:O303)</f>
        <v>8080.38</v>
      </c>
      <c r="Q303" s="25">
        <f>+H303+I303+J303+M303+O303</f>
        <v>2454.2064999999998</v>
      </c>
      <c r="R303" s="25">
        <f>+K303+L303+N303</f>
        <v>5827.7834999999995</v>
      </c>
      <c r="S303" s="25">
        <f>G303-Q303</f>
        <v>35660.7935</v>
      </c>
      <c r="T303" s="26">
        <v>111</v>
      </c>
      <c r="U303" s="29"/>
      <c r="V303" s="1"/>
      <c r="W303" s="10"/>
      <c r="X303" s="10"/>
      <c r="Y303" s="10"/>
      <c r="Z303" s="10"/>
      <c r="AA303" s="10"/>
      <c r="AB303" s="10"/>
    </row>
    <row r="304" spans="1:28" s="53" customFormat="1" ht="15" customHeight="1" x14ac:dyDescent="0.2">
      <c r="A304" s="49" t="s">
        <v>338</v>
      </c>
      <c r="B304" s="49" t="s">
        <v>1057</v>
      </c>
      <c r="C304" s="49" t="s">
        <v>1058</v>
      </c>
      <c r="D304" s="49" t="s">
        <v>172</v>
      </c>
      <c r="E304" s="49" t="s">
        <v>27</v>
      </c>
      <c r="F304" s="35" t="s">
        <v>9</v>
      </c>
      <c r="G304" s="51">
        <v>31944</v>
      </c>
      <c r="H304" s="27">
        <v>0</v>
      </c>
      <c r="I304" s="25">
        <v>25</v>
      </c>
      <c r="J304" s="25">
        <f>+G304*2.87%</f>
        <v>916.79279999999994</v>
      </c>
      <c r="K304" s="25">
        <f>+G304*7.1%</f>
        <v>2268.0239999999999</v>
      </c>
      <c r="L304" s="28">
        <f>+G304*1.1%</f>
        <v>351.38400000000001</v>
      </c>
      <c r="M304" s="25">
        <f>+G304*3.04%</f>
        <v>971.09759999999994</v>
      </c>
      <c r="N304" s="25">
        <f>+G304*7.09%</f>
        <v>2264.8296</v>
      </c>
      <c r="O304" s="27">
        <v>0</v>
      </c>
      <c r="P304" s="25">
        <f>SUM(J304:O304)</f>
        <v>6772.1279999999997</v>
      </c>
      <c r="Q304" s="25">
        <f>+H304+I304+J304+M304+O304</f>
        <v>1912.8903999999998</v>
      </c>
      <c r="R304" s="25">
        <f>+K304+L304+N304</f>
        <v>4884.2376000000004</v>
      </c>
      <c r="S304" s="25">
        <f>G304-Q304</f>
        <v>30031.1096</v>
      </c>
      <c r="T304" s="26">
        <v>111</v>
      </c>
      <c r="U304" s="24"/>
    </row>
    <row r="305" spans="1:22" s="53" customFormat="1" ht="15" customHeight="1" x14ac:dyDescent="0.2">
      <c r="A305" s="49" t="s">
        <v>346</v>
      </c>
      <c r="B305" s="49" t="s">
        <v>1059</v>
      </c>
      <c r="C305" s="49" t="s">
        <v>1060</v>
      </c>
      <c r="D305" s="49" t="s">
        <v>142</v>
      </c>
      <c r="E305" s="49" t="s">
        <v>20</v>
      </c>
      <c r="F305" s="35" t="s">
        <v>9</v>
      </c>
      <c r="G305" s="51">
        <v>20366.5</v>
      </c>
      <c r="H305" s="27">
        <v>0</v>
      </c>
      <c r="I305" s="25">
        <v>25</v>
      </c>
      <c r="J305" s="25">
        <f>+G305*2.87%</f>
        <v>584.51855</v>
      </c>
      <c r="K305" s="25">
        <f>+G305*7.1%</f>
        <v>1446.0214999999998</v>
      </c>
      <c r="L305" s="28">
        <f>+G305*1.1%</f>
        <v>224.03150000000002</v>
      </c>
      <c r="M305" s="25">
        <f>+G305*3.04%</f>
        <v>619.14160000000004</v>
      </c>
      <c r="N305" s="25">
        <f>+G305*7.09%</f>
        <v>1443.9848500000001</v>
      </c>
      <c r="O305" s="27">
        <v>0</v>
      </c>
      <c r="P305" s="25">
        <f>SUM(J305:O305)</f>
        <v>4317.6979999999994</v>
      </c>
      <c r="Q305" s="25">
        <f>+H305+I305+J305+M305+O305</f>
        <v>1228.6601500000002</v>
      </c>
      <c r="R305" s="25">
        <f>+K305+L305+N305</f>
        <v>3114.0378499999997</v>
      </c>
      <c r="S305" s="25">
        <f>G305-Q305</f>
        <v>19137.83985</v>
      </c>
      <c r="T305" s="26">
        <v>111</v>
      </c>
      <c r="U305" s="24"/>
    </row>
    <row r="306" spans="1:22" s="53" customFormat="1" ht="15" customHeight="1" x14ac:dyDescent="0.2">
      <c r="A306" s="49" t="s">
        <v>349</v>
      </c>
      <c r="B306" s="49" t="s">
        <v>1061</v>
      </c>
      <c r="C306" s="49" t="s">
        <v>1062</v>
      </c>
      <c r="D306" s="49" t="s">
        <v>24</v>
      </c>
      <c r="E306" s="49" t="s">
        <v>27</v>
      </c>
      <c r="F306" s="35" t="s">
        <v>9</v>
      </c>
      <c r="G306" s="51">
        <v>36735.599999999999</v>
      </c>
      <c r="H306" s="27">
        <v>0</v>
      </c>
      <c r="I306" s="25">
        <v>25</v>
      </c>
      <c r="J306" s="25">
        <f>+G306*2.87%</f>
        <v>1054.3117199999999</v>
      </c>
      <c r="K306" s="25">
        <f>+G306*7.1%</f>
        <v>2608.2275999999997</v>
      </c>
      <c r="L306" s="28">
        <f>+G306*1.1%</f>
        <v>404.09160000000003</v>
      </c>
      <c r="M306" s="25">
        <f>+G306*3.04%</f>
        <v>1116.76224</v>
      </c>
      <c r="N306" s="25">
        <f>+G306*7.09%</f>
        <v>2604.55404</v>
      </c>
      <c r="O306" s="27">
        <v>0</v>
      </c>
      <c r="P306" s="25">
        <f>SUM(J306:O306)</f>
        <v>7787.9471999999996</v>
      </c>
      <c r="Q306" s="25">
        <f>+H306+I306+J306+M306+O306</f>
        <v>2196.0739599999997</v>
      </c>
      <c r="R306" s="25">
        <f>+K306+L306+N306</f>
        <v>5616.8732399999999</v>
      </c>
      <c r="S306" s="25">
        <f>G306-Q306</f>
        <v>34539.526039999997</v>
      </c>
      <c r="T306" s="26">
        <v>111</v>
      </c>
      <c r="U306" s="24"/>
    </row>
    <row r="307" spans="1:22" s="53" customFormat="1" ht="15" customHeight="1" x14ac:dyDescent="0.2">
      <c r="A307" s="49" t="s">
        <v>351</v>
      </c>
      <c r="B307" s="49" t="s">
        <v>1063</v>
      </c>
      <c r="C307" s="49" t="s">
        <v>1064</v>
      </c>
      <c r="D307" s="49" t="s">
        <v>63</v>
      </c>
      <c r="E307" s="49" t="s">
        <v>15</v>
      </c>
      <c r="F307" s="35" t="s">
        <v>9</v>
      </c>
      <c r="G307" s="51">
        <v>37026</v>
      </c>
      <c r="H307" s="37">
        <v>22.91</v>
      </c>
      <c r="I307" s="25">
        <v>25</v>
      </c>
      <c r="J307" s="25">
        <f>+G307*2.87%</f>
        <v>1062.6461999999999</v>
      </c>
      <c r="K307" s="25">
        <f>+G307*7.1%</f>
        <v>2628.8459999999995</v>
      </c>
      <c r="L307" s="28">
        <f>+G307*1.1%</f>
        <v>407.28600000000006</v>
      </c>
      <c r="M307" s="25">
        <f>+G307*3.04%</f>
        <v>1125.5904</v>
      </c>
      <c r="N307" s="25">
        <f>+G307*7.09%</f>
        <v>2625.1434000000004</v>
      </c>
      <c r="O307" s="27">
        <v>0</v>
      </c>
      <c r="P307" s="25">
        <f>SUM(J307:O307)</f>
        <v>7849.5120000000006</v>
      </c>
      <c r="Q307" s="25">
        <f>+H307+I307+J307+M307+O307</f>
        <v>2236.1466</v>
      </c>
      <c r="R307" s="25">
        <f>+K307+L307+N307</f>
        <v>5661.2754000000004</v>
      </c>
      <c r="S307" s="25">
        <f>G307-Q307</f>
        <v>34789.8534</v>
      </c>
      <c r="T307" s="26">
        <v>111</v>
      </c>
      <c r="U307" s="24"/>
    </row>
    <row r="308" spans="1:22" s="53" customFormat="1" ht="15" customHeight="1" x14ac:dyDescent="0.2">
      <c r="A308" s="49" t="s">
        <v>352</v>
      </c>
      <c r="B308" s="49" t="s">
        <v>1065</v>
      </c>
      <c r="C308" s="49" t="s">
        <v>1066</v>
      </c>
      <c r="D308" s="49" t="s">
        <v>63</v>
      </c>
      <c r="E308" s="49" t="s">
        <v>134</v>
      </c>
      <c r="F308" s="35" t="s">
        <v>9</v>
      </c>
      <c r="G308" s="51">
        <v>27500</v>
      </c>
      <c r="H308" s="27">
        <v>0</v>
      </c>
      <c r="I308" s="25">
        <v>25</v>
      </c>
      <c r="J308" s="25">
        <f>+G308*2.87%</f>
        <v>789.25</v>
      </c>
      <c r="K308" s="25">
        <f>+G308*7.1%</f>
        <v>1952.4999999999998</v>
      </c>
      <c r="L308" s="28">
        <f>+G308*1.1%</f>
        <v>302.50000000000006</v>
      </c>
      <c r="M308" s="25">
        <f>+G308*3.04%</f>
        <v>836</v>
      </c>
      <c r="N308" s="25">
        <f>+G308*7.09%</f>
        <v>1949.7500000000002</v>
      </c>
      <c r="O308" s="27">
        <v>0</v>
      </c>
      <c r="P308" s="25">
        <f>SUM(J308:O308)</f>
        <v>5830</v>
      </c>
      <c r="Q308" s="25">
        <f>+H308+I308+J308+M308+O308</f>
        <v>1650.25</v>
      </c>
      <c r="R308" s="25">
        <f>+K308+L308+N308</f>
        <v>4204.75</v>
      </c>
      <c r="S308" s="25">
        <f>G308-Q308</f>
        <v>25849.75</v>
      </c>
      <c r="T308" s="26">
        <v>111</v>
      </c>
      <c r="U308" s="24"/>
    </row>
    <row r="309" spans="1:22" s="53" customFormat="1" ht="15" customHeight="1" x14ac:dyDescent="0.2">
      <c r="A309" s="49" t="s">
        <v>357</v>
      </c>
      <c r="B309" s="49" t="s">
        <v>1067</v>
      </c>
      <c r="C309" s="49" t="s">
        <v>1068</v>
      </c>
      <c r="D309" s="49" t="s">
        <v>29</v>
      </c>
      <c r="E309" s="49" t="s">
        <v>358</v>
      </c>
      <c r="F309" s="35" t="s">
        <v>9</v>
      </c>
      <c r="G309" s="51">
        <v>30492</v>
      </c>
      <c r="H309" s="27">
        <v>0</v>
      </c>
      <c r="I309" s="25">
        <v>25</v>
      </c>
      <c r="J309" s="25">
        <f>+G309*2.87%</f>
        <v>875.12040000000002</v>
      </c>
      <c r="K309" s="25">
        <f>+G309*7.1%</f>
        <v>2164.9319999999998</v>
      </c>
      <c r="L309" s="28">
        <f>+G309*1.1%</f>
        <v>335.41200000000003</v>
      </c>
      <c r="M309" s="25">
        <f>+G309*3.04%</f>
        <v>926.95680000000004</v>
      </c>
      <c r="N309" s="25">
        <f>+G309*7.09%</f>
        <v>2161.8828000000003</v>
      </c>
      <c r="O309" s="27">
        <v>0</v>
      </c>
      <c r="P309" s="25">
        <f>SUM(J309:O309)</f>
        <v>6464.3040000000001</v>
      </c>
      <c r="Q309" s="25">
        <f>+H309+I309+J309+M309+O309</f>
        <v>1827.0772000000002</v>
      </c>
      <c r="R309" s="25">
        <f>+K309+L309+N309</f>
        <v>4662.2268000000004</v>
      </c>
      <c r="S309" s="25">
        <f>G309-Q309</f>
        <v>28664.9228</v>
      </c>
      <c r="T309" s="26">
        <v>111</v>
      </c>
      <c r="U309" s="24"/>
    </row>
    <row r="310" spans="1:22" s="53" customFormat="1" ht="15" customHeight="1" x14ac:dyDescent="0.2">
      <c r="A310" s="49" t="s">
        <v>360</v>
      </c>
      <c r="B310" s="49" t="s">
        <v>1069</v>
      </c>
      <c r="C310" s="49" t="s">
        <v>1070</v>
      </c>
      <c r="D310" s="49" t="s">
        <v>29</v>
      </c>
      <c r="E310" s="49" t="s">
        <v>83</v>
      </c>
      <c r="F310" s="35" t="s">
        <v>9</v>
      </c>
      <c r="G310" s="51">
        <v>41745</v>
      </c>
      <c r="H310" s="37">
        <v>409.1</v>
      </c>
      <c r="I310" s="25">
        <v>25</v>
      </c>
      <c r="J310" s="25">
        <f>+G310*2.87%</f>
        <v>1198.0815</v>
      </c>
      <c r="K310" s="25">
        <f>+G310*7.1%</f>
        <v>2963.8949999999995</v>
      </c>
      <c r="L310" s="28">
        <v>459.2</v>
      </c>
      <c r="M310" s="25">
        <f>+G310*3.04%</f>
        <v>1269.048</v>
      </c>
      <c r="N310" s="25">
        <f>+G310*7.09%</f>
        <v>2959.7205000000004</v>
      </c>
      <c r="O310" s="37">
        <v>1865.52</v>
      </c>
      <c r="P310" s="25">
        <f>SUM(J310:O310)</f>
        <v>10715.465</v>
      </c>
      <c r="Q310" s="25">
        <f>+H310+I310+J310+M310+O310</f>
        <v>4766.7494999999999</v>
      </c>
      <c r="R310" s="25">
        <f>+K310+L310+N310</f>
        <v>6382.8154999999997</v>
      </c>
      <c r="S310" s="25">
        <f>G310-Q310</f>
        <v>36978.250500000002</v>
      </c>
      <c r="T310" s="26">
        <v>111</v>
      </c>
      <c r="U310" s="24"/>
    </row>
    <row r="311" spans="1:22" s="53" customFormat="1" ht="15" customHeight="1" x14ac:dyDescent="0.2">
      <c r="A311" s="49" t="s">
        <v>363</v>
      </c>
      <c r="B311" s="49" t="s">
        <v>1071</v>
      </c>
      <c r="C311" s="49" t="s">
        <v>1072</v>
      </c>
      <c r="D311" s="49" t="s">
        <v>172</v>
      </c>
      <c r="E311" s="49" t="s">
        <v>27</v>
      </c>
      <c r="F311" s="35" t="s">
        <v>9</v>
      </c>
      <c r="G311" s="51">
        <v>31944</v>
      </c>
      <c r="H311" s="27">
        <v>0</v>
      </c>
      <c r="I311" s="25">
        <v>25</v>
      </c>
      <c r="J311" s="25">
        <f>+G311*2.87%</f>
        <v>916.79279999999994</v>
      </c>
      <c r="K311" s="25">
        <f>+G311*7.1%</f>
        <v>2268.0239999999999</v>
      </c>
      <c r="L311" s="28">
        <f>+G311*1.1%</f>
        <v>351.38400000000001</v>
      </c>
      <c r="M311" s="25">
        <f>+G311*3.04%</f>
        <v>971.09759999999994</v>
      </c>
      <c r="N311" s="25">
        <f>+G311*7.09%</f>
        <v>2264.8296</v>
      </c>
      <c r="O311" s="37">
        <v>932.76</v>
      </c>
      <c r="P311" s="25">
        <f>SUM(J311:O311)</f>
        <v>7704.8879999999999</v>
      </c>
      <c r="Q311" s="25">
        <f>+H311+I311+J311+M311+O311</f>
        <v>2845.6503999999995</v>
      </c>
      <c r="R311" s="25">
        <f>+K311+L311+N311</f>
        <v>4884.2376000000004</v>
      </c>
      <c r="S311" s="25">
        <f>G311-Q311</f>
        <v>29098.349600000001</v>
      </c>
      <c r="T311" s="26">
        <v>111</v>
      </c>
      <c r="U311" s="24"/>
    </row>
    <row r="312" spans="1:22" s="53" customFormat="1" ht="15" customHeight="1" x14ac:dyDescent="0.2">
      <c r="A312" s="49" t="s">
        <v>387</v>
      </c>
      <c r="B312" s="49" t="s">
        <v>1073</v>
      </c>
      <c r="C312" s="49" t="s">
        <v>1074</v>
      </c>
      <c r="D312" s="49" t="s">
        <v>24</v>
      </c>
      <c r="E312" s="49" t="s">
        <v>182</v>
      </c>
      <c r="F312" s="35" t="s">
        <v>9</v>
      </c>
      <c r="G312" s="51">
        <v>27500</v>
      </c>
      <c r="H312" s="27">
        <v>0</v>
      </c>
      <c r="I312" s="25">
        <v>25</v>
      </c>
      <c r="J312" s="25">
        <f>+G312*2.87%</f>
        <v>789.25</v>
      </c>
      <c r="K312" s="25">
        <f>+G312*7.1%</f>
        <v>1952.4999999999998</v>
      </c>
      <c r="L312" s="28">
        <f>+G312*1.1%</f>
        <v>302.50000000000006</v>
      </c>
      <c r="M312" s="25">
        <f>+G312*3.04%</f>
        <v>836</v>
      </c>
      <c r="N312" s="25">
        <f>+G312*7.09%</f>
        <v>1949.7500000000002</v>
      </c>
      <c r="O312" s="27">
        <v>0</v>
      </c>
      <c r="P312" s="25">
        <f>SUM(J312:O312)</f>
        <v>5830</v>
      </c>
      <c r="Q312" s="25">
        <f>+H312+I312+J312+M312+O312</f>
        <v>1650.25</v>
      </c>
      <c r="R312" s="25">
        <f>+K312+L312+N312</f>
        <v>4204.75</v>
      </c>
      <c r="S312" s="25">
        <f>G312-Q312</f>
        <v>25849.75</v>
      </c>
      <c r="T312" s="26">
        <v>111</v>
      </c>
      <c r="U312" s="24"/>
    </row>
    <row r="313" spans="1:22" s="53" customFormat="1" ht="15" customHeight="1" x14ac:dyDescent="0.2">
      <c r="A313" s="49" t="s">
        <v>391</v>
      </c>
      <c r="B313" s="49" t="s">
        <v>1075</v>
      </c>
      <c r="C313" s="49" t="s">
        <v>1076</v>
      </c>
      <c r="D313" s="49" t="s">
        <v>29</v>
      </c>
      <c r="E313" s="49" t="s">
        <v>83</v>
      </c>
      <c r="F313" s="35" t="s">
        <v>9</v>
      </c>
      <c r="G313" s="51">
        <v>33000</v>
      </c>
      <c r="H313" s="27">
        <v>0</v>
      </c>
      <c r="I313" s="25">
        <v>25</v>
      </c>
      <c r="J313" s="25">
        <f>+G313*2.87%</f>
        <v>947.1</v>
      </c>
      <c r="K313" s="25">
        <f>+G313*7.1%</f>
        <v>2343</v>
      </c>
      <c r="L313" s="28">
        <f>+G313*1.1%</f>
        <v>363.00000000000006</v>
      </c>
      <c r="M313" s="25">
        <f>+G313*3.04%</f>
        <v>1003.2</v>
      </c>
      <c r="N313" s="25">
        <f>+G313*7.09%</f>
        <v>2339.7000000000003</v>
      </c>
      <c r="O313" s="27">
        <v>0</v>
      </c>
      <c r="P313" s="25">
        <f>SUM(J313:O313)</f>
        <v>6996</v>
      </c>
      <c r="Q313" s="25">
        <f>+H313+I313+J313+M313+O313</f>
        <v>1975.3000000000002</v>
      </c>
      <c r="R313" s="25">
        <f>+K313+L313+N313</f>
        <v>5045.7000000000007</v>
      </c>
      <c r="S313" s="25">
        <f>G313-Q313</f>
        <v>31024.7</v>
      </c>
      <c r="T313" s="26">
        <v>111</v>
      </c>
      <c r="U313" s="24"/>
    </row>
    <row r="314" spans="1:22" s="53" customFormat="1" ht="15" customHeight="1" x14ac:dyDescent="0.2">
      <c r="A314" s="49" t="s">
        <v>393</v>
      </c>
      <c r="B314" s="49" t="s">
        <v>1077</v>
      </c>
      <c r="C314" s="49" t="s">
        <v>1078</v>
      </c>
      <c r="D314" s="49" t="s">
        <v>63</v>
      </c>
      <c r="E314" s="49" t="s">
        <v>134</v>
      </c>
      <c r="F314" s="35" t="s">
        <v>9</v>
      </c>
      <c r="G314" s="51">
        <v>27500</v>
      </c>
      <c r="H314" s="27">
        <v>0</v>
      </c>
      <c r="I314" s="25">
        <v>25</v>
      </c>
      <c r="J314" s="25">
        <f>+G314*2.87%</f>
        <v>789.25</v>
      </c>
      <c r="K314" s="25">
        <f>+G314*7.1%</f>
        <v>1952.4999999999998</v>
      </c>
      <c r="L314" s="28">
        <f>+G314*1.1%</f>
        <v>302.50000000000006</v>
      </c>
      <c r="M314" s="25">
        <f>+G314*3.04%</f>
        <v>836</v>
      </c>
      <c r="N314" s="25">
        <f>+G314*7.09%</f>
        <v>1949.7500000000002</v>
      </c>
      <c r="O314" s="37">
        <v>1865.52</v>
      </c>
      <c r="P314" s="25">
        <f>SUM(J314:O314)</f>
        <v>7695.52</v>
      </c>
      <c r="Q314" s="25">
        <f>+H314+I314+J314+M314+O314</f>
        <v>3515.77</v>
      </c>
      <c r="R314" s="25">
        <f>+K314+L314+N314</f>
        <v>4204.75</v>
      </c>
      <c r="S314" s="25">
        <f>G314-Q314</f>
        <v>23984.23</v>
      </c>
      <c r="T314" s="26">
        <v>111</v>
      </c>
      <c r="U314" s="24"/>
    </row>
    <row r="315" spans="1:22" s="53" customFormat="1" ht="15" customHeight="1" x14ac:dyDescent="0.2">
      <c r="A315" s="49" t="s">
        <v>399</v>
      </c>
      <c r="B315" s="49" t="s">
        <v>1079</v>
      </c>
      <c r="C315" s="49" t="s">
        <v>1080</v>
      </c>
      <c r="D315" s="49" t="s">
        <v>172</v>
      </c>
      <c r="E315" s="49" t="s">
        <v>27</v>
      </c>
      <c r="F315" s="35" t="s">
        <v>9</v>
      </c>
      <c r="G315" s="51">
        <v>25047</v>
      </c>
      <c r="H315" s="27">
        <v>0</v>
      </c>
      <c r="I315" s="25">
        <v>25</v>
      </c>
      <c r="J315" s="25">
        <f>+G315*2.87%</f>
        <v>718.84889999999996</v>
      </c>
      <c r="K315" s="25">
        <f>+G315*7.1%</f>
        <v>1778.3369999999998</v>
      </c>
      <c r="L315" s="28">
        <f>+G315*1.1%</f>
        <v>275.51700000000005</v>
      </c>
      <c r="M315" s="25">
        <f>+G315*3.04%</f>
        <v>761.42880000000002</v>
      </c>
      <c r="N315" s="25">
        <f>+G315*7.09%</f>
        <v>1775.8323</v>
      </c>
      <c r="O315" s="27">
        <v>0</v>
      </c>
      <c r="P315" s="25">
        <f>SUM(J315:O315)</f>
        <v>5309.9639999999999</v>
      </c>
      <c r="Q315" s="25">
        <f>+H315+I315+J315+M315+O315</f>
        <v>1505.2777000000001</v>
      </c>
      <c r="R315" s="25">
        <f>+K315+L315+N315</f>
        <v>3829.6862999999998</v>
      </c>
      <c r="S315" s="25">
        <f>G315-Q315</f>
        <v>23541.722300000001</v>
      </c>
      <c r="T315" s="26">
        <v>111</v>
      </c>
      <c r="U315" s="24"/>
    </row>
    <row r="316" spans="1:22" s="53" customFormat="1" ht="15" customHeight="1" x14ac:dyDescent="0.2">
      <c r="A316" s="49" t="s">
        <v>400</v>
      </c>
      <c r="B316" s="49" t="s">
        <v>1081</v>
      </c>
      <c r="C316" s="49" t="s">
        <v>1082</v>
      </c>
      <c r="D316" s="49" t="s">
        <v>29</v>
      </c>
      <c r="E316" s="49" t="s">
        <v>13</v>
      </c>
      <c r="F316" s="35" t="s">
        <v>9</v>
      </c>
      <c r="G316" s="51">
        <v>26620</v>
      </c>
      <c r="H316" s="27">
        <v>0</v>
      </c>
      <c r="I316" s="25">
        <v>25</v>
      </c>
      <c r="J316" s="25">
        <f>+G316*2.87%</f>
        <v>763.99400000000003</v>
      </c>
      <c r="K316" s="25">
        <f>+G316*7.1%</f>
        <v>1890.0199999999998</v>
      </c>
      <c r="L316" s="28">
        <f>+G316*1.1%</f>
        <v>292.82000000000005</v>
      </c>
      <c r="M316" s="25">
        <f>+G316*3.04%</f>
        <v>809.24800000000005</v>
      </c>
      <c r="N316" s="25">
        <f>+G316*7.09%</f>
        <v>1887.3580000000002</v>
      </c>
      <c r="O316" s="27">
        <v>0</v>
      </c>
      <c r="P316" s="25">
        <f>SUM(J316:O316)</f>
        <v>5643.4400000000005</v>
      </c>
      <c r="Q316" s="25">
        <f>+H316+I316+J316+M316+O316</f>
        <v>1598.2420000000002</v>
      </c>
      <c r="R316" s="25">
        <f>+K316+L316+N316</f>
        <v>4070.1979999999999</v>
      </c>
      <c r="S316" s="25">
        <f>G316-Q316</f>
        <v>25021.758000000002</v>
      </c>
      <c r="T316" s="26">
        <v>111</v>
      </c>
      <c r="U316" s="24"/>
    </row>
    <row r="317" spans="1:22" s="53" customFormat="1" ht="15" customHeight="1" x14ac:dyDescent="0.2">
      <c r="A317" s="49" t="s">
        <v>407</v>
      </c>
      <c r="B317" s="49" t="s">
        <v>1083</v>
      </c>
      <c r="C317" s="49" t="s">
        <v>1084</v>
      </c>
      <c r="D317" s="49" t="s">
        <v>180</v>
      </c>
      <c r="E317" s="49" t="s">
        <v>179</v>
      </c>
      <c r="F317" s="35" t="s">
        <v>9</v>
      </c>
      <c r="G317" s="51">
        <v>25047</v>
      </c>
      <c r="H317" s="27">
        <v>0</v>
      </c>
      <c r="I317" s="25">
        <v>25</v>
      </c>
      <c r="J317" s="25">
        <f>+G317*2.87%</f>
        <v>718.84889999999996</v>
      </c>
      <c r="K317" s="25">
        <f>+G317*7.1%</f>
        <v>1778.3369999999998</v>
      </c>
      <c r="L317" s="28">
        <f>+G317*1.1%</f>
        <v>275.51700000000005</v>
      </c>
      <c r="M317" s="25">
        <f>+G317*3.04%</f>
        <v>761.42880000000002</v>
      </c>
      <c r="N317" s="25">
        <f>+G317*7.09%</f>
        <v>1775.8323</v>
      </c>
      <c r="O317" s="27">
        <v>0</v>
      </c>
      <c r="P317" s="25">
        <f>SUM(J317:O317)</f>
        <v>5309.9639999999999</v>
      </c>
      <c r="Q317" s="25">
        <f>+H317+I317+J317+M317+O317</f>
        <v>1505.2777000000001</v>
      </c>
      <c r="R317" s="25">
        <f>+K317+L317+N317</f>
        <v>3829.6862999999998</v>
      </c>
      <c r="S317" s="25">
        <f>G317-Q317</f>
        <v>23541.722300000001</v>
      </c>
      <c r="T317" s="26">
        <v>111</v>
      </c>
      <c r="U317" s="24"/>
      <c r="V317" s="8"/>
    </row>
    <row r="318" spans="1:22" s="53" customFormat="1" ht="15" customHeight="1" x14ac:dyDescent="0.2">
      <c r="A318" s="49" t="s">
        <v>410</v>
      </c>
      <c r="B318" s="49" t="s">
        <v>1085</v>
      </c>
      <c r="C318" s="49" t="s">
        <v>523</v>
      </c>
      <c r="D318" s="49" t="s">
        <v>142</v>
      </c>
      <c r="E318" s="49" t="s">
        <v>20</v>
      </c>
      <c r="F318" s="35" t="s">
        <v>9</v>
      </c>
      <c r="G318" s="51">
        <v>19200</v>
      </c>
      <c r="H318" s="27">
        <v>0</v>
      </c>
      <c r="I318" s="25">
        <v>25</v>
      </c>
      <c r="J318" s="25">
        <f>+G318*2.87%</f>
        <v>551.04</v>
      </c>
      <c r="K318" s="25">
        <f>+G318*7.1%</f>
        <v>1363.1999999999998</v>
      </c>
      <c r="L318" s="28">
        <f>+G318*1.1%</f>
        <v>211.20000000000002</v>
      </c>
      <c r="M318" s="25">
        <f>+G318*3.04%</f>
        <v>583.67999999999995</v>
      </c>
      <c r="N318" s="25">
        <f>+G318*7.09%</f>
        <v>1361.2800000000002</v>
      </c>
      <c r="O318" s="27">
        <v>0</v>
      </c>
      <c r="P318" s="25">
        <f>SUM(J318:O318)</f>
        <v>4070.3999999999996</v>
      </c>
      <c r="Q318" s="25">
        <f>+H318+I318+J318+M318+O318</f>
        <v>1159.7199999999998</v>
      </c>
      <c r="R318" s="25">
        <f>+K318+L318+N318</f>
        <v>2935.6800000000003</v>
      </c>
      <c r="S318" s="25">
        <f>G318-Q318</f>
        <v>18040.28</v>
      </c>
      <c r="T318" s="26">
        <v>111</v>
      </c>
      <c r="U318" s="24"/>
      <c r="V318" s="8"/>
    </row>
    <row r="319" spans="1:22" s="53" customFormat="1" ht="15" customHeight="1" x14ac:dyDescent="0.2">
      <c r="A319" s="49" t="s">
        <v>446</v>
      </c>
      <c r="B319" s="49" t="s">
        <v>1086</v>
      </c>
      <c r="C319" s="49" t="s">
        <v>1087</v>
      </c>
      <c r="D319" s="49" t="s">
        <v>45</v>
      </c>
      <c r="E319" s="49" t="s">
        <v>447</v>
      </c>
      <c r="F319" s="35" t="s">
        <v>9</v>
      </c>
      <c r="G319" s="51">
        <v>60000</v>
      </c>
      <c r="H319" s="37">
        <v>3486.65</v>
      </c>
      <c r="I319" s="25">
        <v>25</v>
      </c>
      <c r="J319" s="25">
        <f>+G319*2.87%</f>
        <v>1722</v>
      </c>
      <c r="K319" s="25">
        <f>+G319*7.1%</f>
        <v>4260</v>
      </c>
      <c r="L319" s="28">
        <v>490.03</v>
      </c>
      <c r="M319" s="25">
        <f>+G319*3.04%</f>
        <v>1824</v>
      </c>
      <c r="N319" s="25">
        <f>+G319*7.09%</f>
        <v>4254</v>
      </c>
      <c r="O319" s="27">
        <v>0</v>
      </c>
      <c r="P319" s="25">
        <f>SUM(J319:O319)</f>
        <v>12550.029999999999</v>
      </c>
      <c r="Q319" s="25">
        <f>+H319+I319+J319+M319+O319</f>
        <v>7057.65</v>
      </c>
      <c r="R319" s="25">
        <f>+K319+L319+N319</f>
        <v>9004.0299999999988</v>
      </c>
      <c r="S319" s="25">
        <f>G319-Q319</f>
        <v>52942.35</v>
      </c>
      <c r="T319" s="26">
        <v>111</v>
      </c>
      <c r="U319" s="24"/>
    </row>
    <row r="320" spans="1:22" s="53" customFormat="1" ht="15" customHeight="1" x14ac:dyDescent="0.2">
      <c r="A320" s="49" t="s">
        <v>448</v>
      </c>
      <c r="B320" s="49" t="s">
        <v>1088</v>
      </c>
      <c r="C320" s="49" t="s">
        <v>1089</v>
      </c>
      <c r="D320" s="49" t="s">
        <v>45</v>
      </c>
      <c r="E320" s="49" t="s">
        <v>17</v>
      </c>
      <c r="F320" s="35" t="s">
        <v>9</v>
      </c>
      <c r="G320" s="51">
        <v>13123.11</v>
      </c>
      <c r="H320" s="27">
        <v>0</v>
      </c>
      <c r="I320" s="25">
        <v>25</v>
      </c>
      <c r="J320" s="25">
        <f>+G320*2.87%</f>
        <v>376.63325700000001</v>
      </c>
      <c r="K320" s="25">
        <f>+G320*7.1%</f>
        <v>931.74081000000001</v>
      </c>
      <c r="L320" s="28">
        <f>+G320*1.1%</f>
        <v>144.35421000000002</v>
      </c>
      <c r="M320" s="25">
        <f>+G320*3.04%</f>
        <v>398.942544</v>
      </c>
      <c r="N320" s="25">
        <f>+G320*7.09%</f>
        <v>930.4284990000001</v>
      </c>
      <c r="O320" s="27">
        <v>0</v>
      </c>
      <c r="P320" s="25">
        <f>SUM(J320:O320)</f>
        <v>2782.0993200000003</v>
      </c>
      <c r="Q320" s="25">
        <f>+H320+I320+J320+M320+O320</f>
        <v>800.57580099999996</v>
      </c>
      <c r="R320" s="25">
        <f>+K320+L320+N320</f>
        <v>2006.5235190000001</v>
      </c>
      <c r="S320" s="25">
        <f>G320-Q320</f>
        <v>12322.534199000002</v>
      </c>
      <c r="T320" s="26">
        <v>111</v>
      </c>
      <c r="U320" s="24"/>
    </row>
    <row r="321" spans="1:28" s="53" customFormat="1" ht="15" customHeight="1" x14ac:dyDescent="0.2">
      <c r="A321" s="49" t="s">
        <v>449</v>
      </c>
      <c r="B321" s="49" t="s">
        <v>1090</v>
      </c>
      <c r="C321" s="49" t="s">
        <v>1091</v>
      </c>
      <c r="D321" s="49" t="s">
        <v>45</v>
      </c>
      <c r="E321" s="49" t="s">
        <v>8</v>
      </c>
      <c r="F321" s="35" t="s">
        <v>9</v>
      </c>
      <c r="G321" s="51">
        <v>23023</v>
      </c>
      <c r="H321" s="27">
        <v>0</v>
      </c>
      <c r="I321" s="25">
        <v>25</v>
      </c>
      <c r="J321" s="25">
        <f>+G321*2.87%</f>
        <v>660.76009999999997</v>
      </c>
      <c r="K321" s="25">
        <f>+G321*7.1%</f>
        <v>1634.6329999999998</v>
      </c>
      <c r="L321" s="28">
        <f>+G321*1.1%</f>
        <v>253.25300000000001</v>
      </c>
      <c r="M321" s="25">
        <f>+G321*3.04%</f>
        <v>699.89919999999995</v>
      </c>
      <c r="N321" s="25">
        <f>+G321*7.09%</f>
        <v>1632.3307000000002</v>
      </c>
      <c r="O321" s="27">
        <v>0</v>
      </c>
      <c r="P321" s="25">
        <f>SUM(J321:O321)</f>
        <v>4880.8760000000002</v>
      </c>
      <c r="Q321" s="25">
        <f>+H321+I321+J321+M321+O321</f>
        <v>1385.6592999999998</v>
      </c>
      <c r="R321" s="25">
        <f>+K321+L321+N321</f>
        <v>3520.2166999999999</v>
      </c>
      <c r="S321" s="25">
        <f>G321-Q321</f>
        <v>21637.340700000001</v>
      </c>
      <c r="T321" s="26">
        <v>111</v>
      </c>
      <c r="U321" s="24"/>
      <c r="V321" s="8"/>
    </row>
    <row r="322" spans="1:28" s="53" customFormat="1" ht="15" customHeight="1" x14ac:dyDescent="0.2">
      <c r="A322" s="49" t="s">
        <v>468</v>
      </c>
      <c r="B322" s="49" t="s">
        <v>1092</v>
      </c>
      <c r="C322" s="49" t="s">
        <v>1093</v>
      </c>
      <c r="D322" s="49" t="s">
        <v>29</v>
      </c>
      <c r="E322" s="49" t="s">
        <v>13</v>
      </c>
      <c r="F322" s="35" t="s">
        <v>9</v>
      </c>
      <c r="G322" s="51">
        <v>20250</v>
      </c>
      <c r="H322" s="27">
        <v>0</v>
      </c>
      <c r="I322" s="25">
        <v>25</v>
      </c>
      <c r="J322" s="25">
        <f>+G322*2.87%</f>
        <v>581.17499999999995</v>
      </c>
      <c r="K322" s="25">
        <f>+G322*7.1%</f>
        <v>1437.7499999999998</v>
      </c>
      <c r="L322" s="28">
        <f>+G322*1.1%</f>
        <v>222.75000000000003</v>
      </c>
      <c r="M322" s="25">
        <f>+G322*3.04%</f>
        <v>615.6</v>
      </c>
      <c r="N322" s="25">
        <f>+G322*7.09%</f>
        <v>1435.7250000000001</v>
      </c>
      <c r="O322" s="27">
        <v>0</v>
      </c>
      <c r="P322" s="25">
        <f>SUM(J322:O322)</f>
        <v>4293</v>
      </c>
      <c r="Q322" s="25">
        <f>+H322+I322+J322+M322+O322</f>
        <v>1221.7750000000001</v>
      </c>
      <c r="R322" s="25">
        <f>+K322+L322+N322</f>
        <v>3096.2249999999999</v>
      </c>
      <c r="S322" s="25">
        <f>G322-Q322</f>
        <v>19028.224999999999</v>
      </c>
      <c r="T322" s="26">
        <v>111</v>
      </c>
      <c r="U322" s="24"/>
    </row>
    <row r="323" spans="1:28" s="53" customFormat="1" ht="15" customHeight="1" x14ac:dyDescent="0.2">
      <c r="A323" s="49" t="s">
        <v>470</v>
      </c>
      <c r="B323" s="49" t="s">
        <v>1094</v>
      </c>
      <c r="C323" s="49" t="s">
        <v>1095</v>
      </c>
      <c r="D323" s="49" t="s">
        <v>10</v>
      </c>
      <c r="E323" s="49" t="s">
        <v>27</v>
      </c>
      <c r="F323" s="35" t="s">
        <v>9</v>
      </c>
      <c r="G323" s="51">
        <v>32500</v>
      </c>
      <c r="H323" s="27">
        <v>0</v>
      </c>
      <c r="I323" s="25">
        <v>25</v>
      </c>
      <c r="J323" s="25">
        <f>+G323*2.87%</f>
        <v>932.75</v>
      </c>
      <c r="K323" s="25">
        <f>+G323*7.1%</f>
        <v>2307.5</v>
      </c>
      <c r="L323" s="28">
        <f>+G323*1.1%</f>
        <v>357.50000000000006</v>
      </c>
      <c r="M323" s="25">
        <f>+G323*3.04%</f>
        <v>988</v>
      </c>
      <c r="N323" s="25">
        <f>+G323*7.09%</f>
        <v>2304.25</v>
      </c>
      <c r="O323" s="27">
        <v>0</v>
      </c>
      <c r="P323" s="25">
        <f>SUM(J323:O323)</f>
        <v>6890</v>
      </c>
      <c r="Q323" s="25">
        <f>+H323+I323+J323+M323+O323</f>
        <v>1945.75</v>
      </c>
      <c r="R323" s="25">
        <f>+K323+L323+N323</f>
        <v>4969.25</v>
      </c>
      <c r="S323" s="25">
        <f>G323-Q323</f>
        <v>30554.25</v>
      </c>
      <c r="T323" s="26">
        <v>111</v>
      </c>
      <c r="U323" s="24"/>
    </row>
    <row r="324" spans="1:28" s="53" customFormat="1" ht="15" customHeight="1" x14ac:dyDescent="0.2">
      <c r="A324" s="49" t="s">
        <v>474</v>
      </c>
      <c r="B324" s="49" t="s">
        <v>1096</v>
      </c>
      <c r="C324" s="49" t="s">
        <v>1097</v>
      </c>
      <c r="D324" s="49" t="s">
        <v>180</v>
      </c>
      <c r="E324" s="49" t="s">
        <v>182</v>
      </c>
      <c r="F324" s="35" t="s">
        <v>9</v>
      </c>
      <c r="G324" s="51">
        <v>25875</v>
      </c>
      <c r="H324" s="27">
        <v>0</v>
      </c>
      <c r="I324" s="25">
        <v>25</v>
      </c>
      <c r="J324" s="25">
        <f>+G324*2.87%</f>
        <v>742.61249999999995</v>
      </c>
      <c r="K324" s="25">
        <f>+G324*7.1%</f>
        <v>1837.1249999999998</v>
      </c>
      <c r="L324" s="28">
        <f>+G324*1.1%</f>
        <v>284.625</v>
      </c>
      <c r="M324" s="25">
        <f>+G324*3.04%</f>
        <v>786.6</v>
      </c>
      <c r="N324" s="25">
        <f>+G324*7.09%</f>
        <v>1834.5375000000001</v>
      </c>
      <c r="O324" s="27">
        <v>0</v>
      </c>
      <c r="P324" s="25">
        <f>SUM(J324:O324)</f>
        <v>5485.5</v>
      </c>
      <c r="Q324" s="25">
        <f>+H324+I324+J324+M324+O324</f>
        <v>1554.2125000000001</v>
      </c>
      <c r="R324" s="25">
        <f>+K324+L324+N324</f>
        <v>3956.2875000000004</v>
      </c>
      <c r="S324" s="25">
        <f>G324-Q324</f>
        <v>24320.787499999999</v>
      </c>
      <c r="T324" s="26">
        <v>111</v>
      </c>
      <c r="U324" s="24"/>
    </row>
    <row r="325" spans="1:28" s="53" customFormat="1" ht="15" customHeight="1" x14ac:dyDescent="0.2">
      <c r="A325" s="49" t="s">
        <v>478</v>
      </c>
      <c r="B325" s="49" t="s">
        <v>1098</v>
      </c>
      <c r="C325" s="49" t="s">
        <v>1099</v>
      </c>
      <c r="D325" s="49" t="s">
        <v>172</v>
      </c>
      <c r="E325" s="49" t="s">
        <v>27</v>
      </c>
      <c r="F325" s="35" t="s">
        <v>9</v>
      </c>
      <c r="G325" s="51">
        <v>30000</v>
      </c>
      <c r="H325" s="27">
        <v>0</v>
      </c>
      <c r="I325" s="25">
        <v>25</v>
      </c>
      <c r="J325" s="25">
        <f>+G325*2.87%</f>
        <v>861</v>
      </c>
      <c r="K325" s="25">
        <f>+G325*7.1%</f>
        <v>2130</v>
      </c>
      <c r="L325" s="28">
        <f>+G325*1.1%</f>
        <v>330.00000000000006</v>
      </c>
      <c r="M325" s="25">
        <f>+G325*3.04%</f>
        <v>912</v>
      </c>
      <c r="N325" s="25">
        <f>+G325*7.09%</f>
        <v>2127</v>
      </c>
      <c r="O325" s="27">
        <v>0</v>
      </c>
      <c r="P325" s="25">
        <f>SUM(J325:O325)</f>
        <v>6360</v>
      </c>
      <c r="Q325" s="25">
        <f>+H325+I325+J325+M325+O325</f>
        <v>1798</v>
      </c>
      <c r="R325" s="25">
        <f>+K325+L325+N325</f>
        <v>4587</v>
      </c>
      <c r="S325" s="25">
        <f>G325-Q325</f>
        <v>28202</v>
      </c>
      <c r="T325" s="26">
        <v>111</v>
      </c>
      <c r="U325" s="24"/>
      <c r="W325" s="8"/>
      <c r="X325" s="8"/>
      <c r="Y325" s="8"/>
      <c r="Z325" s="8"/>
      <c r="AA325" s="8"/>
      <c r="AB325" s="8"/>
    </row>
    <row r="326" spans="1:28" s="53" customFormat="1" ht="15" customHeight="1" x14ac:dyDescent="0.2">
      <c r="A326" s="49" t="s">
        <v>499</v>
      </c>
      <c r="B326" s="49" t="s">
        <v>1100</v>
      </c>
      <c r="C326" s="49" t="s">
        <v>1101</v>
      </c>
      <c r="D326" s="49" t="s">
        <v>29</v>
      </c>
      <c r="E326" s="49" t="s">
        <v>83</v>
      </c>
      <c r="F326" s="35" t="s">
        <v>9</v>
      </c>
      <c r="G326" s="51">
        <v>41400</v>
      </c>
      <c r="H326" s="37">
        <v>640.24</v>
      </c>
      <c r="I326" s="25">
        <v>25</v>
      </c>
      <c r="J326" s="25">
        <f>+G326*2.87%</f>
        <v>1188.18</v>
      </c>
      <c r="K326" s="25">
        <f>+G326*7.1%</f>
        <v>2939.3999999999996</v>
      </c>
      <c r="L326" s="28">
        <v>455.4</v>
      </c>
      <c r="M326" s="25">
        <f>+G326*3.04%</f>
        <v>1258.56</v>
      </c>
      <c r="N326" s="25">
        <f>+G326*7.09%</f>
        <v>2935.26</v>
      </c>
      <c r="O326" s="27">
        <v>0</v>
      </c>
      <c r="P326" s="25">
        <f>SUM(J326:O326)</f>
        <v>8776.7999999999993</v>
      </c>
      <c r="Q326" s="25">
        <f>+H326+I326+J326+M326+O326</f>
        <v>3111.98</v>
      </c>
      <c r="R326" s="25">
        <f>+K326+L326+N326</f>
        <v>6330.0599999999995</v>
      </c>
      <c r="S326" s="25">
        <f>G326-Q326</f>
        <v>38288.019999999997</v>
      </c>
      <c r="T326" s="26">
        <v>111</v>
      </c>
      <c r="U326" s="24"/>
      <c r="W326" s="8"/>
      <c r="X326" s="8"/>
      <c r="Y326" s="8"/>
      <c r="Z326" s="8"/>
      <c r="AA326" s="8"/>
      <c r="AB326" s="8"/>
    </row>
    <row r="327" spans="1:28" s="53" customFormat="1" ht="15" customHeight="1" x14ac:dyDescent="0.2">
      <c r="A327" s="49" t="s">
        <v>512</v>
      </c>
      <c r="B327" s="49" t="s">
        <v>1102</v>
      </c>
      <c r="C327" s="49" t="s">
        <v>1103</v>
      </c>
      <c r="D327" s="49" t="s">
        <v>22</v>
      </c>
      <c r="E327" s="49" t="s">
        <v>130</v>
      </c>
      <c r="F327" s="35" t="s">
        <v>9</v>
      </c>
      <c r="G327" s="51">
        <v>20000</v>
      </c>
      <c r="H327" s="27">
        <v>0</v>
      </c>
      <c r="I327" s="25">
        <v>25</v>
      </c>
      <c r="J327" s="25">
        <f>+G327*2.87%</f>
        <v>574</v>
      </c>
      <c r="K327" s="25">
        <f>+G327*7.1%</f>
        <v>1419.9999999999998</v>
      </c>
      <c r="L327" s="28">
        <f>+G327*1.1%</f>
        <v>220.00000000000003</v>
      </c>
      <c r="M327" s="25">
        <f>+G327*3.04%</f>
        <v>608</v>
      </c>
      <c r="N327" s="25">
        <f>+G327*7.09%</f>
        <v>1418</v>
      </c>
      <c r="O327" s="27">
        <v>0</v>
      </c>
      <c r="P327" s="25">
        <f>SUM(J327:O327)</f>
        <v>4240</v>
      </c>
      <c r="Q327" s="25">
        <f>+H327+I327+J327+M327+O327</f>
        <v>1207</v>
      </c>
      <c r="R327" s="25">
        <f>+K327+L327+N327</f>
        <v>3058</v>
      </c>
      <c r="S327" s="25">
        <f>G327-Q327</f>
        <v>18793</v>
      </c>
      <c r="T327" s="26">
        <v>111</v>
      </c>
      <c r="U327" s="24"/>
      <c r="W327" s="8"/>
      <c r="X327" s="8"/>
      <c r="Y327" s="8"/>
      <c r="Z327" s="8"/>
      <c r="AA327" s="8"/>
      <c r="AB327" s="8"/>
    </row>
    <row r="328" spans="1:28" s="53" customFormat="1" ht="15" customHeight="1" x14ac:dyDescent="0.2">
      <c r="A328" s="49" t="s">
        <v>513</v>
      </c>
      <c r="B328" s="49" t="s">
        <v>1104</v>
      </c>
      <c r="C328" s="49" t="s">
        <v>1105</v>
      </c>
      <c r="D328" s="49" t="s">
        <v>10</v>
      </c>
      <c r="E328" s="49" t="s">
        <v>182</v>
      </c>
      <c r="F328" s="35" t="s">
        <v>9</v>
      </c>
      <c r="G328" s="51">
        <v>23100</v>
      </c>
      <c r="H328" s="27">
        <v>0</v>
      </c>
      <c r="I328" s="25">
        <v>25</v>
      </c>
      <c r="J328" s="25">
        <f>+G328*2.87%</f>
        <v>662.97</v>
      </c>
      <c r="K328" s="25">
        <f>+G328*7.1%</f>
        <v>1640.1</v>
      </c>
      <c r="L328" s="28">
        <f>+G328*1.1%</f>
        <v>254.10000000000002</v>
      </c>
      <c r="M328" s="25">
        <f>+G328*3.04%</f>
        <v>702.24</v>
      </c>
      <c r="N328" s="25">
        <f>+G328*7.09%</f>
        <v>1637.7900000000002</v>
      </c>
      <c r="O328" s="27">
        <v>0</v>
      </c>
      <c r="P328" s="25">
        <f>SUM(J328:O328)</f>
        <v>4897.2</v>
      </c>
      <c r="Q328" s="25">
        <f>+H328+I328+J328+M328+O328</f>
        <v>1390.21</v>
      </c>
      <c r="R328" s="25">
        <f>+K328+L328+N328</f>
        <v>3531.99</v>
      </c>
      <c r="S328" s="25">
        <f>G328-Q328</f>
        <v>21709.79</v>
      </c>
      <c r="T328" s="26">
        <v>111</v>
      </c>
      <c r="U328" s="24"/>
      <c r="W328" s="8"/>
      <c r="X328" s="8"/>
      <c r="Y328" s="8"/>
      <c r="Z328" s="8"/>
      <c r="AA328" s="8"/>
      <c r="AB328" s="8"/>
    </row>
    <row r="329" spans="1:28" s="53" customFormat="1" ht="15" customHeight="1" x14ac:dyDescent="0.2">
      <c r="A329" s="49" t="s">
        <v>132</v>
      </c>
      <c r="B329" s="49" t="s">
        <v>1106</v>
      </c>
      <c r="C329" s="49" t="s">
        <v>1107</v>
      </c>
      <c r="D329" s="49" t="s">
        <v>29</v>
      </c>
      <c r="E329" s="49" t="s">
        <v>48</v>
      </c>
      <c r="F329" s="35" t="s">
        <v>9</v>
      </c>
      <c r="G329" s="51">
        <v>21000</v>
      </c>
      <c r="H329" s="27">
        <v>0</v>
      </c>
      <c r="I329" s="25">
        <v>25</v>
      </c>
      <c r="J329" s="25">
        <f>+G329*2.87%</f>
        <v>602.70000000000005</v>
      </c>
      <c r="K329" s="25">
        <f>+G329*7.1%</f>
        <v>1490.9999999999998</v>
      </c>
      <c r="L329" s="28">
        <f>+G329*1.1%</f>
        <v>231.00000000000003</v>
      </c>
      <c r="M329" s="25">
        <f>+G329*3.04%</f>
        <v>638.4</v>
      </c>
      <c r="N329" s="25">
        <f>+G329*7.09%</f>
        <v>1488.9</v>
      </c>
      <c r="O329" s="27">
        <v>0</v>
      </c>
      <c r="P329" s="25">
        <f>SUM(J329:O329)</f>
        <v>4452</v>
      </c>
      <c r="Q329" s="25">
        <f>+H329+I329+J329+M329+O329</f>
        <v>1266.0999999999999</v>
      </c>
      <c r="R329" s="25">
        <f>+K329+L329+N329</f>
        <v>3210.8999999999996</v>
      </c>
      <c r="S329" s="25">
        <f>G329-Q329</f>
        <v>19733.900000000001</v>
      </c>
      <c r="T329" s="26">
        <v>111</v>
      </c>
      <c r="U329" s="24"/>
      <c r="W329" s="8"/>
      <c r="X329" s="8"/>
      <c r="Y329" s="8"/>
      <c r="Z329" s="8"/>
      <c r="AA329" s="8"/>
      <c r="AB329" s="8"/>
    </row>
    <row r="330" spans="1:28" s="53" customFormat="1" ht="15" customHeight="1" x14ac:dyDescent="0.2">
      <c r="A330" s="49" t="s">
        <v>141</v>
      </c>
      <c r="B330" s="49" t="s">
        <v>1108</v>
      </c>
      <c r="C330" s="49" t="s">
        <v>1109</v>
      </c>
      <c r="D330" s="49" t="s">
        <v>142</v>
      </c>
      <c r="E330" s="49" t="s">
        <v>20</v>
      </c>
      <c r="F330" s="35" t="s">
        <v>9</v>
      </c>
      <c r="G330" s="51">
        <v>27500</v>
      </c>
      <c r="H330" s="27">
        <v>0</v>
      </c>
      <c r="I330" s="25">
        <v>25</v>
      </c>
      <c r="J330" s="25">
        <f>+G330*2.87%</f>
        <v>789.25</v>
      </c>
      <c r="K330" s="25">
        <f>+G330*7.1%</f>
        <v>1952.4999999999998</v>
      </c>
      <c r="L330" s="28">
        <f>+G330*1.1%</f>
        <v>302.50000000000006</v>
      </c>
      <c r="M330" s="25">
        <f>+G330*3.04%</f>
        <v>836</v>
      </c>
      <c r="N330" s="25">
        <f>+G330*7.09%</f>
        <v>1949.7500000000002</v>
      </c>
      <c r="O330" s="27">
        <v>0</v>
      </c>
      <c r="P330" s="25">
        <f>SUM(J330:O330)</f>
        <v>5830</v>
      </c>
      <c r="Q330" s="25">
        <f>+H330+I330+J330+M330+O330</f>
        <v>1650.25</v>
      </c>
      <c r="R330" s="25">
        <f>+K330+L330+N330</f>
        <v>4204.75</v>
      </c>
      <c r="S330" s="25">
        <f>G330-Q330</f>
        <v>25849.75</v>
      </c>
      <c r="T330" s="26">
        <v>111</v>
      </c>
      <c r="U330" s="24"/>
      <c r="W330" s="8"/>
      <c r="X330" s="8"/>
      <c r="Y330" s="8"/>
      <c r="Z330" s="8"/>
      <c r="AA330" s="8"/>
      <c r="AB330" s="8"/>
    </row>
    <row r="331" spans="1:28" s="53" customFormat="1" ht="15" customHeight="1" x14ac:dyDescent="0.2">
      <c r="A331" s="49" t="s">
        <v>149</v>
      </c>
      <c r="B331" s="49" t="s">
        <v>1110</v>
      </c>
      <c r="C331" s="49" t="s">
        <v>1111</v>
      </c>
      <c r="D331" s="49" t="s">
        <v>142</v>
      </c>
      <c r="E331" s="49" t="s">
        <v>20</v>
      </c>
      <c r="F331" s="35" t="s">
        <v>9</v>
      </c>
      <c r="G331" s="51">
        <v>27500</v>
      </c>
      <c r="H331" s="27">
        <v>0</v>
      </c>
      <c r="I331" s="25">
        <v>25</v>
      </c>
      <c r="J331" s="25">
        <f>+G331*2.87%</f>
        <v>789.25</v>
      </c>
      <c r="K331" s="25">
        <f>+G331*7.1%</f>
        <v>1952.4999999999998</v>
      </c>
      <c r="L331" s="28">
        <f>+G331*1.1%</f>
        <v>302.50000000000006</v>
      </c>
      <c r="M331" s="25">
        <f>+G331*3.04%</f>
        <v>836</v>
      </c>
      <c r="N331" s="25">
        <f>+G331*7.09%</f>
        <v>1949.7500000000002</v>
      </c>
      <c r="O331" s="27">
        <v>0</v>
      </c>
      <c r="P331" s="25">
        <f>SUM(J331:O331)</f>
        <v>5830</v>
      </c>
      <c r="Q331" s="25">
        <f>+H331+I331+J331+M331+O331</f>
        <v>1650.25</v>
      </c>
      <c r="R331" s="25">
        <f>+K331+L331+N331</f>
        <v>4204.75</v>
      </c>
      <c r="S331" s="25">
        <f>G331-Q331</f>
        <v>25849.75</v>
      </c>
      <c r="T331" s="26">
        <v>111</v>
      </c>
      <c r="U331" s="24"/>
      <c r="W331" s="8"/>
      <c r="X331" s="8"/>
      <c r="Y331" s="8"/>
      <c r="Z331" s="8"/>
      <c r="AA331" s="8"/>
      <c r="AB331" s="8"/>
    </row>
    <row r="332" spans="1:28" s="53" customFormat="1" ht="15" customHeight="1" x14ac:dyDescent="0.2">
      <c r="A332" s="49" t="s">
        <v>154</v>
      </c>
      <c r="B332" s="49" t="s">
        <v>1112</v>
      </c>
      <c r="C332" s="49" t="s">
        <v>1113</v>
      </c>
      <c r="D332" s="49" t="s">
        <v>29</v>
      </c>
      <c r="E332" s="49" t="s">
        <v>50</v>
      </c>
      <c r="F332" s="35" t="s">
        <v>9</v>
      </c>
      <c r="G332" s="51">
        <v>27500</v>
      </c>
      <c r="H332" s="27">
        <v>0</v>
      </c>
      <c r="I332" s="25">
        <v>25</v>
      </c>
      <c r="J332" s="25">
        <f>+G332*2.87%</f>
        <v>789.25</v>
      </c>
      <c r="K332" s="25">
        <f>+G332*7.1%</f>
        <v>1952.4999999999998</v>
      </c>
      <c r="L332" s="28">
        <f>+G332*1.1%</f>
        <v>302.50000000000006</v>
      </c>
      <c r="M332" s="25">
        <f>+G332*3.04%</f>
        <v>836</v>
      </c>
      <c r="N332" s="25">
        <f>+G332*7.09%</f>
        <v>1949.7500000000002</v>
      </c>
      <c r="O332" s="37">
        <v>1865.52</v>
      </c>
      <c r="P332" s="25">
        <f>SUM(J332:O332)</f>
        <v>7695.52</v>
      </c>
      <c r="Q332" s="25">
        <f>+H332+I332+J332+M332+O332</f>
        <v>3515.77</v>
      </c>
      <c r="R332" s="25">
        <f>+K332+L332+N332</f>
        <v>4204.75</v>
      </c>
      <c r="S332" s="25">
        <f>G332-Q332</f>
        <v>23984.23</v>
      </c>
      <c r="T332" s="26">
        <v>111</v>
      </c>
      <c r="U332" s="24"/>
    </row>
    <row r="333" spans="1:28" s="53" customFormat="1" ht="15" customHeight="1" x14ac:dyDescent="0.2">
      <c r="A333" s="49" t="s">
        <v>160</v>
      </c>
      <c r="B333" s="49" t="s">
        <v>1114</v>
      </c>
      <c r="C333" s="49" t="s">
        <v>1115</v>
      </c>
      <c r="D333" s="49" t="s">
        <v>142</v>
      </c>
      <c r="E333" s="49" t="s">
        <v>20</v>
      </c>
      <c r="F333" s="35" t="s">
        <v>9</v>
      </c>
      <c r="G333" s="51">
        <v>17250</v>
      </c>
      <c r="H333" s="27">
        <v>0</v>
      </c>
      <c r="I333" s="25">
        <v>25</v>
      </c>
      <c r="J333" s="25">
        <f>+G333*2.87%</f>
        <v>495.07499999999999</v>
      </c>
      <c r="K333" s="25">
        <f>+G333*7.1%</f>
        <v>1224.75</v>
      </c>
      <c r="L333" s="28">
        <f>+G333*1.1%</f>
        <v>189.75000000000003</v>
      </c>
      <c r="M333" s="25">
        <f>+G333*3.04%</f>
        <v>524.4</v>
      </c>
      <c r="N333" s="25">
        <f>+G333*7.09%</f>
        <v>1223.0250000000001</v>
      </c>
      <c r="O333" s="27">
        <v>0</v>
      </c>
      <c r="P333" s="25">
        <f>SUM(J333:O333)</f>
        <v>3657</v>
      </c>
      <c r="Q333" s="25">
        <f>+H333+I333+J333+M333+O333</f>
        <v>1044.4749999999999</v>
      </c>
      <c r="R333" s="25">
        <f>+K333+L333+N333</f>
        <v>2637.5250000000001</v>
      </c>
      <c r="S333" s="25">
        <f>G333-Q333</f>
        <v>16205.525</v>
      </c>
      <c r="T333" s="26">
        <v>111</v>
      </c>
      <c r="U333" s="24"/>
      <c r="V333" s="8"/>
    </row>
    <row r="334" spans="1:28" s="53" customFormat="1" ht="15" customHeight="1" x14ac:dyDescent="0.2">
      <c r="A334" s="49" t="s">
        <v>218</v>
      </c>
      <c r="B334" s="49" t="s">
        <v>1116</v>
      </c>
      <c r="C334" s="49" t="s">
        <v>1117</v>
      </c>
      <c r="D334" s="49" t="s">
        <v>29</v>
      </c>
      <c r="E334" s="49" t="s">
        <v>83</v>
      </c>
      <c r="F334" s="35" t="s">
        <v>9</v>
      </c>
      <c r="G334" s="51">
        <v>30000</v>
      </c>
      <c r="H334" s="27">
        <v>0</v>
      </c>
      <c r="I334" s="25">
        <v>25</v>
      </c>
      <c r="J334" s="25">
        <f>+G334*2.87%</f>
        <v>861</v>
      </c>
      <c r="K334" s="25">
        <f>+G334*7.1%</f>
        <v>2130</v>
      </c>
      <c r="L334" s="28">
        <f>+G334*1.1%</f>
        <v>330.00000000000006</v>
      </c>
      <c r="M334" s="25">
        <f>+G334*3.04%</f>
        <v>912</v>
      </c>
      <c r="N334" s="25">
        <f>+G334*7.09%</f>
        <v>2127</v>
      </c>
      <c r="O334" s="27">
        <v>0</v>
      </c>
      <c r="P334" s="25">
        <f>SUM(J334:O334)</f>
        <v>6360</v>
      </c>
      <c r="Q334" s="25">
        <f>+H334+I334+J334+M334+O334</f>
        <v>1798</v>
      </c>
      <c r="R334" s="25">
        <f>+K334+L334+N334</f>
        <v>4587</v>
      </c>
      <c r="S334" s="25">
        <f>G334-Q334</f>
        <v>28202</v>
      </c>
      <c r="T334" s="26">
        <v>111</v>
      </c>
      <c r="U334" s="24"/>
    </row>
    <row r="335" spans="1:28" s="53" customFormat="1" ht="15" customHeight="1" x14ac:dyDescent="0.2">
      <c r="A335" s="49" t="s">
        <v>223</v>
      </c>
      <c r="B335" s="49" t="s">
        <v>1118</v>
      </c>
      <c r="C335" s="49" t="s">
        <v>1119</v>
      </c>
      <c r="D335" s="49" t="s">
        <v>29</v>
      </c>
      <c r="E335" s="49" t="s">
        <v>27</v>
      </c>
      <c r="F335" s="35" t="s">
        <v>9</v>
      </c>
      <c r="G335" s="51">
        <v>33396</v>
      </c>
      <c r="H335" s="27">
        <v>0</v>
      </c>
      <c r="I335" s="25">
        <v>25</v>
      </c>
      <c r="J335" s="25">
        <f>+G335*2.87%</f>
        <v>958.46519999999998</v>
      </c>
      <c r="K335" s="25">
        <f>+G335*7.1%</f>
        <v>2371.116</v>
      </c>
      <c r="L335" s="28">
        <f>+G335*1.1%</f>
        <v>367.35600000000005</v>
      </c>
      <c r="M335" s="25">
        <f>+G335*3.04%</f>
        <v>1015.2384</v>
      </c>
      <c r="N335" s="25">
        <f>+G335*7.09%</f>
        <v>2367.7764000000002</v>
      </c>
      <c r="O335" s="27">
        <v>0</v>
      </c>
      <c r="P335" s="25">
        <f>SUM(J335:O335)</f>
        <v>7079.9520000000011</v>
      </c>
      <c r="Q335" s="25">
        <f>+H335+I335+J335+M335+O335</f>
        <v>1998.7035999999998</v>
      </c>
      <c r="R335" s="25">
        <f>+K335+L335+N335</f>
        <v>5106.2484000000004</v>
      </c>
      <c r="S335" s="25">
        <f>G335-Q335</f>
        <v>31397.296399999999</v>
      </c>
      <c r="T335" s="26">
        <v>111</v>
      </c>
      <c r="U335" s="24"/>
    </row>
    <row r="336" spans="1:28" s="53" customFormat="1" ht="15" customHeight="1" x14ac:dyDescent="0.2">
      <c r="A336" s="50" t="s">
        <v>1181</v>
      </c>
      <c r="B336" s="49" t="s">
        <v>1182</v>
      </c>
      <c r="C336" s="49" t="s">
        <v>1183</v>
      </c>
      <c r="D336" s="49" t="s">
        <v>237</v>
      </c>
      <c r="E336" s="49" t="s">
        <v>15</v>
      </c>
      <c r="F336" s="35" t="s">
        <v>9</v>
      </c>
      <c r="G336" s="51">
        <v>40000</v>
      </c>
      <c r="H336" s="27">
        <v>0</v>
      </c>
      <c r="I336" s="25">
        <v>25</v>
      </c>
      <c r="J336" s="25">
        <f>+G336*2.87%</f>
        <v>1148</v>
      </c>
      <c r="K336" s="25">
        <f>+G336*7.1%</f>
        <v>2839.9999999999995</v>
      </c>
      <c r="L336" s="28">
        <f>+G336*1.1%</f>
        <v>440.00000000000006</v>
      </c>
      <c r="M336" s="25">
        <f>+G336*3.04%</f>
        <v>1216</v>
      </c>
      <c r="N336" s="25">
        <f>+G336*7.09%</f>
        <v>2836</v>
      </c>
      <c r="O336" s="27">
        <v>0</v>
      </c>
      <c r="P336" s="25">
        <f>SUM(J336:O336)</f>
        <v>8480</v>
      </c>
      <c r="Q336" s="25">
        <f>+H336+I336+J336+M336+O336</f>
        <v>2389</v>
      </c>
      <c r="R336" s="25">
        <f>+K336+L336+N336</f>
        <v>6116</v>
      </c>
      <c r="S336" s="25">
        <f>G336-Q336</f>
        <v>37611</v>
      </c>
      <c r="T336" s="26">
        <v>111</v>
      </c>
      <c r="U336" s="24"/>
    </row>
    <row r="337" spans="1:28" s="53" customFormat="1" ht="15" customHeight="1" x14ac:dyDescent="0.2">
      <c r="A337" s="50" t="s">
        <v>1184</v>
      </c>
      <c r="B337" s="49" t="s">
        <v>1185</v>
      </c>
      <c r="C337" s="49" t="s">
        <v>1186</v>
      </c>
      <c r="D337" s="49" t="s">
        <v>29</v>
      </c>
      <c r="E337" s="49" t="s">
        <v>27</v>
      </c>
      <c r="F337" s="35" t="s">
        <v>9</v>
      </c>
      <c r="G337" s="51">
        <v>25000</v>
      </c>
      <c r="H337" s="27">
        <v>0</v>
      </c>
      <c r="I337" s="25">
        <v>25</v>
      </c>
      <c r="J337" s="25">
        <f>+G337*2.87%</f>
        <v>717.5</v>
      </c>
      <c r="K337" s="25">
        <f>+G337*7.1%</f>
        <v>1774.9999999999998</v>
      </c>
      <c r="L337" s="28">
        <f>+G337*1.1%</f>
        <v>275</v>
      </c>
      <c r="M337" s="25">
        <f>+G337*3.04%</f>
        <v>760</v>
      </c>
      <c r="N337" s="25">
        <f>+G337*7.09%</f>
        <v>1772.5000000000002</v>
      </c>
      <c r="O337" s="27">
        <v>0</v>
      </c>
      <c r="P337" s="25">
        <f>SUM(J337:O337)</f>
        <v>5300</v>
      </c>
      <c r="Q337" s="25">
        <f>+H337+I337+J337+M337+O337</f>
        <v>1502.5</v>
      </c>
      <c r="R337" s="25">
        <f>+K337+L337+N337</f>
        <v>3822.5</v>
      </c>
      <c r="S337" s="25">
        <f>G337-Q337</f>
        <v>23497.5</v>
      </c>
      <c r="T337" s="26">
        <v>111</v>
      </c>
      <c r="U337" s="24"/>
    </row>
    <row r="338" spans="1:28" s="53" customFormat="1" ht="15" customHeight="1" x14ac:dyDescent="0.2">
      <c r="A338" s="49" t="s">
        <v>168</v>
      </c>
      <c r="B338" s="49" t="s">
        <v>1120</v>
      </c>
      <c r="C338" s="49" t="s">
        <v>1121</v>
      </c>
      <c r="D338" s="49" t="s">
        <v>12</v>
      </c>
      <c r="E338" s="49" t="s">
        <v>13</v>
      </c>
      <c r="F338" s="35" t="s">
        <v>9</v>
      </c>
      <c r="G338" s="51">
        <v>38394.51</v>
      </c>
      <c r="H338" s="37">
        <v>76.150000000000006</v>
      </c>
      <c r="I338" s="25">
        <v>25</v>
      </c>
      <c r="J338" s="25">
        <f>+G338*2.87%</f>
        <v>1101.9224369999999</v>
      </c>
      <c r="K338" s="25">
        <f>+G338*7.1%</f>
        <v>2726.0102099999999</v>
      </c>
      <c r="L338" s="28">
        <f>+G338*1.1%</f>
        <v>422.33961000000005</v>
      </c>
      <c r="M338" s="25">
        <f>+G338*3.04%</f>
        <v>1167.1931039999999</v>
      </c>
      <c r="N338" s="25">
        <f>+G338*7.09%</f>
        <v>2722.1707590000005</v>
      </c>
      <c r="O338" s="37">
        <v>932.76</v>
      </c>
      <c r="P338" s="25">
        <f>SUM(J338:O338)</f>
        <v>9072.3961199999994</v>
      </c>
      <c r="Q338" s="25">
        <f>H338+I338+J338+M338+O338</f>
        <v>3303.025541</v>
      </c>
      <c r="R338" s="25">
        <f>+K338+L338+N338</f>
        <v>5870.520579</v>
      </c>
      <c r="S338" s="25">
        <f>G338-Q338</f>
        <v>35091.484458999999</v>
      </c>
      <c r="T338" s="26">
        <v>111</v>
      </c>
      <c r="U338" s="24"/>
    </row>
    <row r="339" spans="1:28" s="53" customFormat="1" ht="15" customHeight="1" x14ac:dyDescent="0.2">
      <c r="A339" s="49" t="s">
        <v>232</v>
      </c>
      <c r="B339" s="49" t="s">
        <v>1122</v>
      </c>
      <c r="C339" s="49" t="s">
        <v>1123</v>
      </c>
      <c r="D339" s="49" t="s">
        <v>12</v>
      </c>
      <c r="E339" s="49" t="s">
        <v>27</v>
      </c>
      <c r="F339" s="35" t="s">
        <v>9</v>
      </c>
      <c r="G339" s="51">
        <v>57608.1</v>
      </c>
      <c r="H339" s="37">
        <v>3036.54</v>
      </c>
      <c r="I339" s="25">
        <v>25</v>
      </c>
      <c r="J339" s="25">
        <f>+G339*2.87%</f>
        <v>1653.35247</v>
      </c>
      <c r="K339" s="25">
        <f>+G339*7.1%</f>
        <v>4090.1750999999995</v>
      </c>
      <c r="L339" s="28">
        <v>490.03</v>
      </c>
      <c r="M339" s="25">
        <f>+G339*3.04%</f>
        <v>1751.2862399999999</v>
      </c>
      <c r="N339" s="25">
        <f>+G339*7.09%</f>
        <v>4084.4142900000002</v>
      </c>
      <c r="O339" s="27">
        <v>0</v>
      </c>
      <c r="P339" s="25">
        <f>SUM(J339:O339)</f>
        <v>12069.258099999999</v>
      </c>
      <c r="Q339" s="25">
        <f>+H339+I339+J339+M339+O339</f>
        <v>6466.1787100000001</v>
      </c>
      <c r="R339" s="25">
        <f>+K339+L339+N339</f>
        <v>8664.6193899999998</v>
      </c>
      <c r="S339" s="25">
        <f>G339-Q339</f>
        <v>51141.921289999998</v>
      </c>
      <c r="T339" s="26">
        <v>111</v>
      </c>
      <c r="U339" s="29"/>
      <c r="V339" s="1"/>
    </row>
    <row r="340" spans="1:28" s="53" customFormat="1" ht="15" customHeight="1" x14ac:dyDescent="0.2">
      <c r="A340" s="49" t="s">
        <v>242</v>
      </c>
      <c r="B340" s="49" t="s">
        <v>1124</v>
      </c>
      <c r="C340" s="49" t="s">
        <v>1125</v>
      </c>
      <c r="D340" s="49" t="s">
        <v>19</v>
      </c>
      <c r="E340" s="49" t="s">
        <v>519</v>
      </c>
      <c r="F340" s="35" t="s">
        <v>9</v>
      </c>
      <c r="G340" s="51">
        <v>47916</v>
      </c>
      <c r="H340" s="37">
        <v>1559.87</v>
      </c>
      <c r="I340" s="25">
        <v>25</v>
      </c>
      <c r="J340" s="25">
        <f>+G340*2.87%</f>
        <v>1375.1892</v>
      </c>
      <c r="K340" s="25">
        <f>+G340*7.1%</f>
        <v>3402.0359999999996</v>
      </c>
      <c r="L340" s="28">
        <v>490.03</v>
      </c>
      <c r="M340" s="25">
        <f>+G340*3.04%</f>
        <v>1456.6464000000001</v>
      </c>
      <c r="N340" s="25">
        <f>+G340*7.09%</f>
        <v>3397.2444</v>
      </c>
      <c r="O340" s="27">
        <v>0</v>
      </c>
      <c r="P340" s="25">
        <f>SUM(J340:O340)</f>
        <v>10121.145999999999</v>
      </c>
      <c r="Q340" s="25">
        <f>+H340+I340+J340+M340+O340</f>
        <v>4416.7055999999993</v>
      </c>
      <c r="R340" s="25">
        <f>+K340+L340+N340</f>
        <v>7289.3104000000003</v>
      </c>
      <c r="S340" s="25">
        <f>G340-Q340</f>
        <v>43499.294399999999</v>
      </c>
      <c r="T340" s="26">
        <v>111</v>
      </c>
      <c r="U340" s="24"/>
    </row>
    <row r="341" spans="1:28" s="53" customFormat="1" ht="15" customHeight="1" x14ac:dyDescent="0.2">
      <c r="A341" s="49" t="s">
        <v>250</v>
      </c>
      <c r="B341" s="49" t="s">
        <v>1126</v>
      </c>
      <c r="C341" s="49" t="s">
        <v>1127</v>
      </c>
      <c r="D341" s="49" t="s">
        <v>12</v>
      </c>
      <c r="E341" s="49" t="s">
        <v>15</v>
      </c>
      <c r="F341" s="35" t="s">
        <v>9</v>
      </c>
      <c r="G341" s="51">
        <v>47997.68</v>
      </c>
      <c r="H341" s="37">
        <v>1431.49</v>
      </c>
      <c r="I341" s="25">
        <v>25</v>
      </c>
      <c r="J341" s="25">
        <f>+G341*2.87%</f>
        <v>1377.533416</v>
      </c>
      <c r="K341" s="25">
        <f>+G341*7.1%</f>
        <v>3407.8352799999998</v>
      </c>
      <c r="L341" s="28">
        <v>490.03</v>
      </c>
      <c r="M341" s="25">
        <f>+G341*3.04%</f>
        <v>1459.1294720000001</v>
      </c>
      <c r="N341" s="25">
        <f>+G341*7.09%</f>
        <v>3403.0355120000004</v>
      </c>
      <c r="O341" s="37">
        <v>932.76</v>
      </c>
      <c r="P341" s="25">
        <f>SUM(J341:O341)</f>
        <v>11070.32368</v>
      </c>
      <c r="Q341" s="25">
        <f>+H341+I341+J341+M341+O341</f>
        <v>5225.9128880000007</v>
      </c>
      <c r="R341" s="25">
        <f>+K341+L341+N341</f>
        <v>7300.9007920000004</v>
      </c>
      <c r="S341" s="25">
        <f>G341-Q341</f>
        <v>42771.767112000001</v>
      </c>
      <c r="T341" s="26">
        <v>111</v>
      </c>
      <c r="U341" s="24"/>
    </row>
    <row r="342" spans="1:28" s="53" customFormat="1" ht="15" customHeight="1" x14ac:dyDescent="0.2">
      <c r="A342" s="49" t="s">
        <v>253</v>
      </c>
      <c r="B342" s="49" t="s">
        <v>1128</v>
      </c>
      <c r="C342" s="49" t="s">
        <v>1129</v>
      </c>
      <c r="D342" s="49" t="s">
        <v>12</v>
      </c>
      <c r="E342" s="49" t="s">
        <v>79</v>
      </c>
      <c r="F342" s="35" t="s">
        <v>9</v>
      </c>
      <c r="G342" s="51">
        <v>39252.400000000001</v>
      </c>
      <c r="H342" s="37">
        <v>197.22</v>
      </c>
      <c r="I342" s="25">
        <v>25</v>
      </c>
      <c r="J342" s="25">
        <f>+G342*2.87%</f>
        <v>1126.5438799999999</v>
      </c>
      <c r="K342" s="25">
        <f>+G342*7.1%</f>
        <v>2786.9204</v>
      </c>
      <c r="L342" s="28">
        <f>+G342*1.1%</f>
        <v>431.77640000000008</v>
      </c>
      <c r="M342" s="25">
        <f>+G342*3.04%</f>
        <v>1193.27296</v>
      </c>
      <c r="N342" s="25">
        <f>+G342*7.09%</f>
        <v>2782.9951600000004</v>
      </c>
      <c r="O342" s="37">
        <v>932.76</v>
      </c>
      <c r="P342" s="25">
        <f>SUM(J342:O342)</f>
        <v>9254.2687999999998</v>
      </c>
      <c r="Q342" s="25">
        <f>+H342+I342+J342+M342+O342</f>
        <v>3474.79684</v>
      </c>
      <c r="R342" s="25">
        <f>+K342+L342+N342</f>
        <v>6001.6919600000001</v>
      </c>
      <c r="S342" s="25">
        <f>G342-Q342</f>
        <v>35777.603159999999</v>
      </c>
      <c r="T342" s="26">
        <v>111</v>
      </c>
      <c r="U342" s="24"/>
    </row>
    <row r="343" spans="1:28" s="53" customFormat="1" ht="15" customHeight="1" x14ac:dyDescent="0.2">
      <c r="A343" s="49" t="s">
        <v>271</v>
      </c>
      <c r="B343" s="49" t="s">
        <v>1130</v>
      </c>
      <c r="C343" s="49" t="s">
        <v>1131</v>
      </c>
      <c r="D343" s="49" t="s">
        <v>12</v>
      </c>
      <c r="E343" s="49" t="s">
        <v>27</v>
      </c>
      <c r="F343" s="35" t="s">
        <v>9</v>
      </c>
      <c r="G343" s="51">
        <v>55103.4</v>
      </c>
      <c r="H343" s="37">
        <v>2574.27</v>
      </c>
      <c r="I343" s="25">
        <v>25</v>
      </c>
      <c r="J343" s="25">
        <f>+G343*2.87%</f>
        <v>1581.46758</v>
      </c>
      <c r="K343" s="25">
        <f>+G343*7.1%</f>
        <v>3912.3413999999998</v>
      </c>
      <c r="L343" s="28">
        <v>490.03</v>
      </c>
      <c r="M343" s="25">
        <f>+G343*3.04%</f>
        <v>1675.14336</v>
      </c>
      <c r="N343" s="25">
        <f>+G343*7.09%</f>
        <v>3906.8310600000004</v>
      </c>
      <c r="O343" s="27">
        <v>0</v>
      </c>
      <c r="P343" s="25">
        <f>SUM(J343:O343)</f>
        <v>11565.813399999999</v>
      </c>
      <c r="Q343" s="25">
        <f>+H343+I343+J343+M343+O343</f>
        <v>5855.88094</v>
      </c>
      <c r="R343" s="25">
        <f>+K343+L343+N343</f>
        <v>8309.2024600000004</v>
      </c>
      <c r="S343" s="25">
        <f>G343-Q343</f>
        <v>49247.519059999999</v>
      </c>
      <c r="T343" s="26">
        <v>111</v>
      </c>
      <c r="U343" s="10"/>
      <c r="V343" s="10"/>
    </row>
    <row r="344" spans="1:28" s="53" customFormat="1" ht="15" customHeight="1" x14ac:dyDescent="0.2">
      <c r="A344" s="49" t="s">
        <v>276</v>
      </c>
      <c r="B344" s="49" t="s">
        <v>1132</v>
      </c>
      <c r="C344" s="49" t="s">
        <v>1133</v>
      </c>
      <c r="D344" s="49" t="s">
        <v>12</v>
      </c>
      <c r="E344" s="49" t="s">
        <v>27</v>
      </c>
      <c r="F344" s="35" t="s">
        <v>9</v>
      </c>
      <c r="G344" s="51">
        <v>71547.3</v>
      </c>
      <c r="H344" s="37">
        <v>5286.52</v>
      </c>
      <c r="I344" s="25">
        <v>25</v>
      </c>
      <c r="J344" s="25">
        <f>+G344*2.87%</f>
        <v>2053.40751</v>
      </c>
      <c r="K344" s="25">
        <f>+G344*7.1%</f>
        <v>5079.8582999999999</v>
      </c>
      <c r="L344" s="28">
        <v>490.03</v>
      </c>
      <c r="M344" s="25">
        <f>+G344*3.04%</f>
        <v>2175.0379200000002</v>
      </c>
      <c r="N344" s="25">
        <f>+G344*7.09%</f>
        <v>5072.7035700000006</v>
      </c>
      <c r="O344" s="37">
        <v>1865.52</v>
      </c>
      <c r="P344" s="25">
        <f>SUM(J344:O344)</f>
        <v>16736.5573</v>
      </c>
      <c r="Q344" s="25">
        <f>+H344+I344+J344+M344+O344</f>
        <v>11405.485430000001</v>
      </c>
      <c r="R344" s="25">
        <f>+K344+L344+N344</f>
        <v>10642.59187</v>
      </c>
      <c r="S344" s="25">
        <f>G344-Q344</f>
        <v>60141.814570000002</v>
      </c>
      <c r="T344" s="26">
        <v>111</v>
      </c>
      <c r="U344" s="24"/>
    </row>
    <row r="345" spans="1:28" s="53" customFormat="1" ht="15" customHeight="1" x14ac:dyDescent="0.2">
      <c r="A345" s="49" t="s">
        <v>277</v>
      </c>
      <c r="B345" s="49" t="s">
        <v>1134</v>
      </c>
      <c r="C345" s="49" t="s">
        <v>1135</v>
      </c>
      <c r="D345" s="49" t="s">
        <v>12</v>
      </c>
      <c r="E345" s="49" t="s">
        <v>13</v>
      </c>
      <c r="F345" s="35" t="s">
        <v>9</v>
      </c>
      <c r="G345" s="51">
        <v>27720</v>
      </c>
      <c r="H345" s="27">
        <v>0</v>
      </c>
      <c r="I345" s="25">
        <v>25</v>
      </c>
      <c r="J345" s="25">
        <f>+G345*2.87%</f>
        <v>795.56399999999996</v>
      </c>
      <c r="K345" s="25">
        <f>+G345*7.1%</f>
        <v>1968.12</v>
      </c>
      <c r="L345" s="28">
        <f>+G345*1.1%</f>
        <v>304.92</v>
      </c>
      <c r="M345" s="25">
        <f>+G345*3.04%</f>
        <v>842.68799999999999</v>
      </c>
      <c r="N345" s="25">
        <f>+G345*7.09%</f>
        <v>1965.3480000000002</v>
      </c>
      <c r="O345" s="37">
        <v>932.76</v>
      </c>
      <c r="P345" s="25">
        <f>SUM(J345:O345)</f>
        <v>6809.4000000000005</v>
      </c>
      <c r="Q345" s="25">
        <f>+H345+I345+J345+M345+O345</f>
        <v>2596.0119999999997</v>
      </c>
      <c r="R345" s="25">
        <f>+K345+L345+N345</f>
        <v>4238.3879999999999</v>
      </c>
      <c r="S345" s="25">
        <f>G345-Q345</f>
        <v>25123.988000000001</v>
      </c>
      <c r="T345" s="26">
        <v>111</v>
      </c>
      <c r="U345" s="10"/>
      <c r="V345" s="10"/>
    </row>
    <row r="346" spans="1:28" s="53" customFormat="1" ht="15" customHeight="1" x14ac:dyDescent="0.2">
      <c r="A346" s="49" t="s">
        <v>278</v>
      </c>
      <c r="B346" s="49" t="s">
        <v>1027</v>
      </c>
      <c r="C346" s="49" t="s">
        <v>1136</v>
      </c>
      <c r="D346" s="49" t="s">
        <v>12</v>
      </c>
      <c r="E346" s="49" t="s">
        <v>71</v>
      </c>
      <c r="F346" s="35" t="s">
        <v>9</v>
      </c>
      <c r="G346" s="51">
        <v>15711.3</v>
      </c>
      <c r="H346" s="27">
        <v>0</v>
      </c>
      <c r="I346" s="25">
        <v>25</v>
      </c>
      <c r="J346" s="25">
        <f>+G346*2.87%</f>
        <v>450.91431</v>
      </c>
      <c r="K346" s="25">
        <f>+G346*7.1%</f>
        <v>1115.5022999999999</v>
      </c>
      <c r="L346" s="28">
        <f>+G346*1.1%</f>
        <v>172.82430000000002</v>
      </c>
      <c r="M346" s="25">
        <f>+G346*3.04%</f>
        <v>477.62351999999998</v>
      </c>
      <c r="N346" s="25">
        <f>+G346*7.09%</f>
        <v>1113.9311700000001</v>
      </c>
      <c r="O346" s="27">
        <v>0</v>
      </c>
      <c r="P346" s="25">
        <f>SUM(J346:O346)</f>
        <v>3330.7955999999995</v>
      </c>
      <c r="Q346" s="25">
        <f>+H346+I346+J346+M346+O346</f>
        <v>953.53782999999999</v>
      </c>
      <c r="R346" s="25">
        <f>+K346+L346+N346</f>
        <v>2402.2577700000002</v>
      </c>
      <c r="S346" s="25">
        <f>G346-Q346</f>
        <v>14757.76217</v>
      </c>
      <c r="T346" s="26">
        <v>111</v>
      </c>
      <c r="U346" s="24"/>
    </row>
    <row r="347" spans="1:28" s="53" customFormat="1" ht="15" customHeight="1" x14ac:dyDescent="0.2">
      <c r="A347" s="49" t="s">
        <v>288</v>
      </c>
      <c r="B347" s="49" t="s">
        <v>1137</v>
      </c>
      <c r="C347" s="49" t="s">
        <v>1138</v>
      </c>
      <c r="D347" s="49" t="s">
        <v>12</v>
      </c>
      <c r="E347" s="49" t="s">
        <v>27</v>
      </c>
      <c r="F347" s="35" t="s">
        <v>9</v>
      </c>
      <c r="G347" s="51">
        <v>62617.5</v>
      </c>
      <c r="H347" s="37">
        <v>3792.66</v>
      </c>
      <c r="I347" s="25">
        <v>25</v>
      </c>
      <c r="J347" s="25">
        <f>+G347*2.87%</f>
        <v>1797.1222499999999</v>
      </c>
      <c r="K347" s="25">
        <f>+G347*7.1%</f>
        <v>4445.8424999999997</v>
      </c>
      <c r="L347" s="28">
        <v>490.03</v>
      </c>
      <c r="M347" s="25">
        <f>+G347*3.04%</f>
        <v>1903.5719999999999</v>
      </c>
      <c r="N347" s="25">
        <f>+G347*7.09%</f>
        <v>4439.5807500000001</v>
      </c>
      <c r="O347" s="37">
        <v>932.76</v>
      </c>
      <c r="P347" s="25">
        <f>SUM(J347:O347)</f>
        <v>14008.907499999999</v>
      </c>
      <c r="Q347" s="25">
        <f>+H347+I347+J347+M347+O347</f>
        <v>8451.1142500000005</v>
      </c>
      <c r="R347" s="25">
        <f>+K347+L347+N347</f>
        <v>9375.4532499999987</v>
      </c>
      <c r="S347" s="25">
        <f>G347-Q347</f>
        <v>54166.385750000001</v>
      </c>
      <c r="T347" s="26">
        <v>111</v>
      </c>
      <c r="U347" s="24"/>
    </row>
    <row r="348" spans="1:28" s="53" customFormat="1" ht="15" customHeight="1" x14ac:dyDescent="0.2">
      <c r="A348" s="49" t="s">
        <v>292</v>
      </c>
      <c r="B348" s="49" t="s">
        <v>1139</v>
      </c>
      <c r="C348" s="49" t="s">
        <v>1140</v>
      </c>
      <c r="D348" s="49" t="s">
        <v>12</v>
      </c>
      <c r="E348" s="49" t="s">
        <v>27</v>
      </c>
      <c r="F348" s="35" t="s">
        <v>9</v>
      </c>
      <c r="G348" s="51">
        <v>50187.5</v>
      </c>
      <c r="H348" s="37">
        <v>1880.46</v>
      </c>
      <c r="I348" s="25">
        <v>25</v>
      </c>
      <c r="J348" s="25">
        <f>+G348*2.87%</f>
        <v>1440.3812499999999</v>
      </c>
      <c r="K348" s="25">
        <f>+G348*7.1%</f>
        <v>3563.3124999999995</v>
      </c>
      <c r="L348" s="28">
        <v>490.03</v>
      </c>
      <c r="M348" s="25">
        <f>+G348*3.04%</f>
        <v>1525.7</v>
      </c>
      <c r="N348" s="25">
        <f>+G348*7.09%</f>
        <v>3558.2937500000003</v>
      </c>
      <c r="O348" s="27">
        <v>0</v>
      </c>
      <c r="P348" s="25">
        <f>SUM(J348:O348)</f>
        <v>10577.717499999999</v>
      </c>
      <c r="Q348" s="25">
        <f>+H348+I348+J348+M348+O348</f>
        <v>4871.5412500000002</v>
      </c>
      <c r="R348" s="25">
        <f>+K348+L348+N348</f>
        <v>7611.6362499999996</v>
      </c>
      <c r="S348" s="25">
        <f>G348-Q348</f>
        <v>45315.958749999998</v>
      </c>
      <c r="T348" s="26">
        <v>111</v>
      </c>
      <c r="U348" s="10"/>
      <c r="V348" s="10"/>
    </row>
    <row r="349" spans="1:28" s="53" customFormat="1" ht="15" customHeight="1" x14ac:dyDescent="0.2">
      <c r="A349" s="49" t="s">
        <v>341</v>
      </c>
      <c r="B349" s="49" t="s">
        <v>1141</v>
      </c>
      <c r="C349" s="49" t="s">
        <v>1142</v>
      </c>
      <c r="D349" s="49" t="s">
        <v>12</v>
      </c>
      <c r="E349" s="49" t="s">
        <v>27</v>
      </c>
      <c r="F349" s="35" t="s">
        <v>9</v>
      </c>
      <c r="G349" s="51">
        <v>50820</v>
      </c>
      <c r="H349" s="37">
        <v>1969.73</v>
      </c>
      <c r="I349" s="25">
        <v>25</v>
      </c>
      <c r="J349" s="25">
        <f>+G349*2.87%</f>
        <v>1458.5339999999999</v>
      </c>
      <c r="K349" s="25">
        <f>+G349*7.1%</f>
        <v>3608.22</v>
      </c>
      <c r="L349" s="28">
        <v>490.03</v>
      </c>
      <c r="M349" s="25">
        <f>+G349*3.04%</f>
        <v>1544.9279999999999</v>
      </c>
      <c r="N349" s="25">
        <f>+G349*7.09%</f>
        <v>3603.1380000000004</v>
      </c>
      <c r="O349" s="27">
        <v>0</v>
      </c>
      <c r="P349" s="25">
        <f>SUM(J349:O349)</f>
        <v>10704.85</v>
      </c>
      <c r="Q349" s="25">
        <f>+H349+I349+J349+M349+O349</f>
        <v>4998.192</v>
      </c>
      <c r="R349" s="25">
        <f>+K349+L349+N349</f>
        <v>7701.3880000000008</v>
      </c>
      <c r="S349" s="25">
        <f>G349-Q349</f>
        <v>45821.807999999997</v>
      </c>
      <c r="T349" s="26">
        <v>111</v>
      </c>
      <c r="U349" s="24"/>
      <c r="W349" s="2"/>
      <c r="X349" s="2"/>
      <c r="Y349" s="2"/>
      <c r="Z349" s="2"/>
      <c r="AA349" s="2"/>
      <c r="AB349" s="2"/>
    </row>
    <row r="350" spans="1:28" s="53" customFormat="1" ht="15" customHeight="1" x14ac:dyDescent="0.2">
      <c r="A350" s="49" t="s">
        <v>356</v>
      </c>
      <c r="B350" s="49" t="s">
        <v>1143</v>
      </c>
      <c r="C350" s="49" t="s">
        <v>1144</v>
      </c>
      <c r="D350" s="49" t="s">
        <v>12</v>
      </c>
      <c r="E350" s="49" t="s">
        <v>15</v>
      </c>
      <c r="F350" s="35" t="s">
        <v>9</v>
      </c>
      <c r="G350" s="51">
        <v>47916</v>
      </c>
      <c r="H350" s="37">
        <v>1419.96</v>
      </c>
      <c r="I350" s="25">
        <v>25</v>
      </c>
      <c r="J350" s="25">
        <f>+G350*2.87%</f>
        <v>1375.1892</v>
      </c>
      <c r="K350" s="25">
        <f>+G350*7.1%</f>
        <v>3402.0359999999996</v>
      </c>
      <c r="L350" s="28">
        <v>490.03</v>
      </c>
      <c r="M350" s="25">
        <f>+G350*3.04%</f>
        <v>1456.6464000000001</v>
      </c>
      <c r="N350" s="25">
        <f>+G350*7.09%</f>
        <v>3397.2444</v>
      </c>
      <c r="O350" s="37">
        <v>932.76</v>
      </c>
      <c r="P350" s="25">
        <f>SUM(J350:O350)</f>
        <v>11053.905999999999</v>
      </c>
      <c r="Q350" s="25">
        <f>+H350+I350+J350+M350+O350</f>
        <v>5209.5555999999997</v>
      </c>
      <c r="R350" s="25">
        <f>+K350+L350+N350</f>
        <v>7289.3104000000003</v>
      </c>
      <c r="S350" s="25">
        <f>G350-Q350</f>
        <v>42706.4444</v>
      </c>
      <c r="T350" s="26">
        <v>111</v>
      </c>
      <c r="U350" s="24"/>
      <c r="W350" s="10"/>
      <c r="X350" s="10"/>
      <c r="Y350" s="10"/>
      <c r="Z350" s="10"/>
      <c r="AA350" s="10"/>
      <c r="AB350" s="10"/>
    </row>
    <row r="351" spans="1:28" s="53" customFormat="1" ht="15" customHeight="1" x14ac:dyDescent="0.2">
      <c r="A351" s="49" t="s">
        <v>364</v>
      </c>
      <c r="B351" s="49" t="s">
        <v>1145</v>
      </c>
      <c r="C351" s="49" t="s">
        <v>1146</v>
      </c>
      <c r="D351" s="49" t="s">
        <v>12</v>
      </c>
      <c r="E351" s="49" t="s">
        <v>27</v>
      </c>
      <c r="F351" s="35" t="s">
        <v>9</v>
      </c>
      <c r="G351" s="51">
        <v>42000</v>
      </c>
      <c r="H351" s="37">
        <v>724.92</v>
      </c>
      <c r="I351" s="25">
        <v>25</v>
      </c>
      <c r="J351" s="25">
        <f>+G351*2.87%</f>
        <v>1205.4000000000001</v>
      </c>
      <c r="K351" s="25">
        <f>+G351*7.1%</f>
        <v>2981.9999999999995</v>
      </c>
      <c r="L351" s="28">
        <v>462</v>
      </c>
      <c r="M351" s="25">
        <f>+G351*3.04%</f>
        <v>1276.8</v>
      </c>
      <c r="N351" s="25">
        <f>+G351*7.09%</f>
        <v>2977.8</v>
      </c>
      <c r="O351" s="27">
        <v>0</v>
      </c>
      <c r="P351" s="25">
        <f>SUM(J351:O351)</f>
        <v>8904</v>
      </c>
      <c r="Q351" s="25">
        <f>+H351+I351+J351+M351+O351</f>
        <v>3232.12</v>
      </c>
      <c r="R351" s="25">
        <f>+K351+L351+N351</f>
        <v>6421.7999999999993</v>
      </c>
      <c r="S351" s="25">
        <f>G351-Q351</f>
        <v>38767.879999999997</v>
      </c>
      <c r="T351" s="26">
        <v>111</v>
      </c>
      <c r="U351" s="24"/>
    </row>
    <row r="352" spans="1:28" s="53" customFormat="1" ht="15" customHeight="1" x14ac:dyDescent="0.2">
      <c r="A352" s="49" t="s">
        <v>366</v>
      </c>
      <c r="B352" s="49" t="s">
        <v>1147</v>
      </c>
      <c r="C352" s="49" t="s">
        <v>1148</v>
      </c>
      <c r="D352" s="49" t="s">
        <v>12</v>
      </c>
      <c r="E352" s="49" t="s">
        <v>13</v>
      </c>
      <c r="F352" s="35" t="s">
        <v>9</v>
      </c>
      <c r="G352" s="51">
        <v>27720</v>
      </c>
      <c r="H352" s="27">
        <v>0</v>
      </c>
      <c r="I352" s="25">
        <v>25</v>
      </c>
      <c r="J352" s="25">
        <f>+G352*2.87%</f>
        <v>795.56399999999996</v>
      </c>
      <c r="K352" s="25">
        <f>+G352*7.1%</f>
        <v>1968.12</v>
      </c>
      <c r="L352" s="28">
        <v>304.92</v>
      </c>
      <c r="M352" s="25">
        <f>+G352*3.04%</f>
        <v>842.68799999999999</v>
      </c>
      <c r="N352" s="25">
        <f>+G352*7.09%</f>
        <v>1965.3480000000002</v>
      </c>
      <c r="O352" s="37">
        <v>932.76</v>
      </c>
      <c r="P352" s="25">
        <f>SUM(J352:O352)</f>
        <v>6809.4000000000005</v>
      </c>
      <c r="Q352" s="25">
        <f>+H352+I352+J352+M352+O352</f>
        <v>2596.0119999999997</v>
      </c>
      <c r="R352" s="25">
        <f>+K352+L352+N352</f>
        <v>4238.3879999999999</v>
      </c>
      <c r="S352" s="25">
        <f>G352-Q352</f>
        <v>25123.988000000001</v>
      </c>
      <c r="T352" s="26">
        <v>111</v>
      </c>
      <c r="U352" s="24"/>
    </row>
    <row r="353" spans="1:21" s="53" customFormat="1" ht="15" customHeight="1" x14ac:dyDescent="0.2">
      <c r="A353" s="49" t="s">
        <v>374</v>
      </c>
      <c r="B353" s="49" t="s">
        <v>1149</v>
      </c>
      <c r="C353" s="49" t="s">
        <v>1150</v>
      </c>
      <c r="D353" s="49" t="s">
        <v>12</v>
      </c>
      <c r="E353" s="49" t="s">
        <v>48</v>
      </c>
      <c r="F353" s="35" t="s">
        <v>9</v>
      </c>
      <c r="G353" s="51">
        <v>24150</v>
      </c>
      <c r="H353" s="27">
        <v>0</v>
      </c>
      <c r="I353" s="25">
        <v>25</v>
      </c>
      <c r="J353" s="25">
        <f>+G353*2.87%</f>
        <v>693.10500000000002</v>
      </c>
      <c r="K353" s="25">
        <f>+G353*7.1%</f>
        <v>1714.6499999999999</v>
      </c>
      <c r="L353" s="28">
        <v>265.64999999999998</v>
      </c>
      <c r="M353" s="25">
        <f>+G353*3.04%</f>
        <v>734.16</v>
      </c>
      <c r="N353" s="25">
        <f>+G353*7.09%</f>
        <v>1712.2350000000001</v>
      </c>
      <c r="O353" s="27">
        <v>0</v>
      </c>
      <c r="P353" s="25">
        <f>SUM(J353:O353)</f>
        <v>5119.8</v>
      </c>
      <c r="Q353" s="25">
        <f>+H353+I353+J353+M353+O353</f>
        <v>1452.2649999999999</v>
      </c>
      <c r="R353" s="25">
        <f>+K353+L353+N353</f>
        <v>3692.5349999999999</v>
      </c>
      <c r="S353" s="25">
        <f>G353-Q353</f>
        <v>22697.735000000001</v>
      </c>
      <c r="T353" s="26">
        <v>111</v>
      </c>
      <c r="U353" s="24"/>
    </row>
    <row r="354" spans="1:21" s="53" customFormat="1" ht="15" customHeight="1" x14ac:dyDescent="0.2">
      <c r="A354" s="49" t="s">
        <v>385</v>
      </c>
      <c r="B354" s="49" t="s">
        <v>1151</v>
      </c>
      <c r="C354" s="49" t="s">
        <v>1152</v>
      </c>
      <c r="D354" s="49" t="s">
        <v>12</v>
      </c>
      <c r="E354" s="49" t="s">
        <v>15</v>
      </c>
      <c r="F354" s="35" t="s">
        <v>9</v>
      </c>
      <c r="G354" s="51">
        <v>42350</v>
      </c>
      <c r="H354" s="37">
        <v>774.32</v>
      </c>
      <c r="I354" s="25">
        <v>25</v>
      </c>
      <c r="J354" s="25">
        <f>+G354*2.87%</f>
        <v>1215.4449999999999</v>
      </c>
      <c r="K354" s="25">
        <f>+G354*7.1%</f>
        <v>3006.85</v>
      </c>
      <c r="L354" s="28">
        <v>465.85</v>
      </c>
      <c r="M354" s="25">
        <f>+G354*3.04%</f>
        <v>1287.44</v>
      </c>
      <c r="N354" s="25">
        <f>+G354*7.09%</f>
        <v>3002.6150000000002</v>
      </c>
      <c r="O354" s="27">
        <v>0</v>
      </c>
      <c r="P354" s="25">
        <f>SUM(J354:O354)</f>
        <v>8978.2000000000007</v>
      </c>
      <c r="Q354" s="25">
        <f>+H354+I354+J354+M354+O354</f>
        <v>3302.2049999999999</v>
      </c>
      <c r="R354" s="25">
        <f>+K354+L354+N354</f>
        <v>6475.3150000000005</v>
      </c>
      <c r="S354" s="25">
        <f>G354-Q354</f>
        <v>39047.794999999998</v>
      </c>
      <c r="T354" s="26">
        <v>111</v>
      </c>
      <c r="U354" s="24"/>
    </row>
    <row r="355" spans="1:21" s="60" customFormat="1" ht="15" customHeight="1" x14ac:dyDescent="0.2">
      <c r="A355" s="49" t="s">
        <v>401</v>
      </c>
      <c r="B355" s="49" t="s">
        <v>1153</v>
      </c>
      <c r="C355" s="49" t="s">
        <v>1154</v>
      </c>
      <c r="D355" s="49" t="s">
        <v>19</v>
      </c>
      <c r="E355" s="49" t="s">
        <v>20</v>
      </c>
      <c r="F355" s="35" t="s">
        <v>9</v>
      </c>
      <c r="G355" s="51">
        <v>26450</v>
      </c>
      <c r="H355" s="27">
        <v>0</v>
      </c>
      <c r="I355" s="25">
        <v>25</v>
      </c>
      <c r="J355" s="25">
        <f>+G355*2.87%</f>
        <v>759.11500000000001</v>
      </c>
      <c r="K355" s="25">
        <f>+G355*7.1%</f>
        <v>1877.9499999999998</v>
      </c>
      <c r="L355" s="28">
        <f>+G355*1.1%</f>
        <v>290.95000000000005</v>
      </c>
      <c r="M355" s="25">
        <f>+G355*3.04%</f>
        <v>804.08</v>
      </c>
      <c r="N355" s="25">
        <f>+G355*7.09%</f>
        <v>1875.3050000000001</v>
      </c>
      <c r="O355" s="28">
        <v>0</v>
      </c>
      <c r="P355" s="25">
        <f>SUM(J355:O355)</f>
        <v>5607.4</v>
      </c>
      <c r="Q355" s="25">
        <f>+H355+I355+J355+M355+O355</f>
        <v>1588.1950000000002</v>
      </c>
      <c r="R355" s="25">
        <f>+K355+L355+N355</f>
        <v>4044.2049999999999</v>
      </c>
      <c r="S355" s="25">
        <f>G355-Q355</f>
        <v>24861.805</v>
      </c>
      <c r="T355" s="26">
        <v>111</v>
      </c>
      <c r="U355" s="39"/>
    </row>
    <row r="356" spans="1:21" s="61" customFormat="1" ht="15" customHeight="1" x14ac:dyDescent="0.2">
      <c r="A356" s="49" t="s">
        <v>413</v>
      </c>
      <c r="B356" s="49" t="s">
        <v>1155</v>
      </c>
      <c r="C356" s="49" t="s">
        <v>535</v>
      </c>
      <c r="D356" s="49" t="s">
        <v>12</v>
      </c>
      <c r="E356" s="49" t="s">
        <v>27</v>
      </c>
      <c r="F356" s="35" t="s">
        <v>9</v>
      </c>
      <c r="G356" s="51">
        <v>40425</v>
      </c>
      <c r="H356" s="37">
        <v>362.72</v>
      </c>
      <c r="I356" s="25">
        <v>25</v>
      </c>
      <c r="J356" s="25">
        <f>+G356*2.87%</f>
        <v>1160.1975</v>
      </c>
      <c r="K356" s="25">
        <f>+G356*7.1%</f>
        <v>2870.1749999999997</v>
      </c>
      <c r="L356" s="28">
        <v>444.68</v>
      </c>
      <c r="M356" s="25">
        <f>+G356*3.04%</f>
        <v>1228.92</v>
      </c>
      <c r="N356" s="25">
        <f>+G356*7.09%</f>
        <v>2866.1325000000002</v>
      </c>
      <c r="O356" s="37">
        <v>932.76</v>
      </c>
      <c r="P356" s="25">
        <f>SUM(J356:O356)</f>
        <v>9502.8649999999998</v>
      </c>
      <c r="Q356" s="25">
        <f>+H356+I356+J356+M356+O356</f>
        <v>3709.5974999999999</v>
      </c>
      <c r="R356" s="25">
        <f>+K356+L356+N356</f>
        <v>6180.9874999999993</v>
      </c>
      <c r="S356" s="25">
        <f>G356-Q356</f>
        <v>36715.402499999997</v>
      </c>
      <c r="T356" s="26">
        <v>111</v>
      </c>
      <c r="U356" s="41"/>
    </row>
    <row r="357" spans="1:21" s="62" customFormat="1" ht="15" customHeight="1" x14ac:dyDescent="0.2">
      <c r="A357" s="49" t="s">
        <v>425</v>
      </c>
      <c r="B357" s="49" t="s">
        <v>1156</v>
      </c>
      <c r="C357" s="49" t="s">
        <v>1157</v>
      </c>
      <c r="D357" s="49" t="s">
        <v>12</v>
      </c>
      <c r="E357" s="49" t="s">
        <v>41</v>
      </c>
      <c r="F357" s="35" t="s">
        <v>9</v>
      </c>
      <c r="G357" s="51">
        <v>111320</v>
      </c>
      <c r="H357" s="37">
        <v>14301.81</v>
      </c>
      <c r="I357" s="25">
        <v>25</v>
      </c>
      <c r="J357" s="25">
        <f>+G357*2.87%</f>
        <v>3194.884</v>
      </c>
      <c r="K357" s="25">
        <f>+G357*7.1%</f>
        <v>7903.7199999999993</v>
      </c>
      <c r="L357" s="28">
        <v>490.03</v>
      </c>
      <c r="M357" s="25">
        <v>3384.13</v>
      </c>
      <c r="N357" s="25">
        <v>7892.59</v>
      </c>
      <c r="O357" s="37">
        <v>1865.52</v>
      </c>
      <c r="P357" s="25">
        <f>SUM(J357:O357)</f>
        <v>24730.874</v>
      </c>
      <c r="Q357" s="25">
        <f>+H357+I357+J357+M357+O357</f>
        <v>22771.344000000001</v>
      </c>
      <c r="R357" s="25">
        <f>+K357+L357+N357</f>
        <v>16286.34</v>
      </c>
      <c r="S357" s="25">
        <f>G357-Q357</f>
        <v>88548.656000000003</v>
      </c>
      <c r="T357" s="26">
        <v>111</v>
      </c>
    </row>
    <row r="358" spans="1:21" s="63" customFormat="1" ht="15" customHeight="1" x14ac:dyDescent="0.2">
      <c r="A358" s="49" t="s">
        <v>451</v>
      </c>
      <c r="B358" s="49" t="s">
        <v>1158</v>
      </c>
      <c r="C358" s="49" t="s">
        <v>1159</v>
      </c>
      <c r="D358" s="49" t="s">
        <v>12</v>
      </c>
      <c r="E358" s="49" t="s">
        <v>61</v>
      </c>
      <c r="F358" s="35" t="s">
        <v>9</v>
      </c>
      <c r="G358" s="51">
        <v>82255.8</v>
      </c>
      <c r="H358" s="37">
        <v>7465.18</v>
      </c>
      <c r="I358" s="25">
        <v>25</v>
      </c>
      <c r="J358" s="25">
        <f>+G358*2.87%</f>
        <v>2360.7414600000002</v>
      </c>
      <c r="K358" s="25">
        <f>+G358*7.1%</f>
        <v>5840.1617999999999</v>
      </c>
      <c r="L358" s="28">
        <v>490.03</v>
      </c>
      <c r="M358" s="25">
        <f>+G358*3.04%</f>
        <v>2500.5763200000001</v>
      </c>
      <c r="N358" s="25">
        <f>+G358*7.09%</f>
        <v>5831.9362200000005</v>
      </c>
      <c r="O358" s="37">
        <v>1865.52</v>
      </c>
      <c r="P358" s="25">
        <f>SUM(J358:O358)</f>
        <v>18888.965800000002</v>
      </c>
      <c r="Q358" s="25">
        <f>+H358+I358+J358+M358+O358</f>
        <v>14217.017780000002</v>
      </c>
      <c r="R358" s="25">
        <f>+K358+L358+N358</f>
        <v>12162.12802</v>
      </c>
      <c r="S358" s="25">
        <f>G358-Q358</f>
        <v>68038.782219999994</v>
      </c>
      <c r="T358" s="26">
        <v>111</v>
      </c>
    </row>
    <row r="359" spans="1:21" s="53" customFormat="1" ht="15" customHeight="1" x14ac:dyDescent="0.2">
      <c r="A359" s="49" t="s">
        <v>488</v>
      </c>
      <c r="B359" s="49" t="s">
        <v>1160</v>
      </c>
      <c r="C359" s="49" t="s">
        <v>1161</v>
      </c>
      <c r="D359" s="49" t="s">
        <v>19</v>
      </c>
      <c r="E359" s="49" t="s">
        <v>71</v>
      </c>
      <c r="F359" s="35" t="s">
        <v>9</v>
      </c>
      <c r="G359" s="51">
        <v>10840.5</v>
      </c>
      <c r="H359" s="27">
        <v>0</v>
      </c>
      <c r="I359" s="25">
        <v>25</v>
      </c>
      <c r="J359" s="25">
        <f>+G359*2.87%</f>
        <v>311.12234999999998</v>
      </c>
      <c r="K359" s="25">
        <f>+G359*7.1%</f>
        <v>769.67549999999994</v>
      </c>
      <c r="L359" s="28">
        <f>+G359*1.1%</f>
        <v>119.24550000000001</v>
      </c>
      <c r="M359" s="25">
        <f>+G359*3.04%</f>
        <v>329.55119999999999</v>
      </c>
      <c r="N359" s="25">
        <f>+G359*7.09%</f>
        <v>768.59145000000001</v>
      </c>
      <c r="O359" s="27">
        <v>0</v>
      </c>
      <c r="P359" s="25">
        <f>SUM(J359:O359)</f>
        <v>2298.1859999999997</v>
      </c>
      <c r="Q359" s="25">
        <f>+H359+I359+J359+M359+O359</f>
        <v>665.67354999999998</v>
      </c>
      <c r="R359" s="25">
        <f>+K359+L359+N359</f>
        <v>1657.5124499999999</v>
      </c>
      <c r="S359" s="25">
        <f>G359-Q359</f>
        <v>10174.82645</v>
      </c>
      <c r="T359" s="26">
        <v>111</v>
      </c>
    </row>
    <row r="360" spans="1:21" s="53" customFormat="1" ht="15" customHeight="1" x14ac:dyDescent="0.2">
      <c r="A360" s="49" t="s">
        <v>511</v>
      </c>
      <c r="B360" s="49" t="s">
        <v>1162</v>
      </c>
      <c r="C360" s="49" t="s">
        <v>1163</v>
      </c>
      <c r="D360" s="49" t="s">
        <v>19</v>
      </c>
      <c r="E360" s="49" t="s">
        <v>20</v>
      </c>
      <c r="F360" s="35" t="s">
        <v>9</v>
      </c>
      <c r="G360" s="51">
        <v>18000</v>
      </c>
      <c r="H360" s="27">
        <v>0</v>
      </c>
      <c r="I360" s="25">
        <v>25</v>
      </c>
      <c r="J360" s="25">
        <f>+G360*2.87%</f>
        <v>516.6</v>
      </c>
      <c r="K360" s="25">
        <f>+G360*7.1%</f>
        <v>1277.9999999999998</v>
      </c>
      <c r="L360" s="28">
        <f>+G360*1.1%</f>
        <v>198.00000000000003</v>
      </c>
      <c r="M360" s="25">
        <f>+G360*3.04%</f>
        <v>547.20000000000005</v>
      </c>
      <c r="N360" s="25">
        <f>+G360*7.09%</f>
        <v>1276.2</v>
      </c>
      <c r="O360" s="28">
        <v>0</v>
      </c>
      <c r="P360" s="25">
        <f>SUM(J360:O360)</f>
        <v>3816</v>
      </c>
      <c r="Q360" s="25">
        <f>+H360+I360+J360+M360+O360</f>
        <v>1088.8000000000002</v>
      </c>
      <c r="R360" s="25">
        <f>+K360+L360+N360</f>
        <v>2752.2</v>
      </c>
      <c r="S360" s="25">
        <f>G360-Q360</f>
        <v>16911.2</v>
      </c>
      <c r="T360" s="26">
        <v>111</v>
      </c>
    </row>
    <row r="361" spans="1:21" s="53" customFormat="1" ht="15" customHeight="1" x14ac:dyDescent="0.2">
      <c r="A361" s="94">
        <v>2065</v>
      </c>
      <c r="B361" s="49" t="s">
        <v>1215</v>
      </c>
      <c r="C361" s="49" t="s">
        <v>1214</v>
      </c>
      <c r="D361" s="49" t="s">
        <v>125</v>
      </c>
      <c r="E361" s="49" t="s">
        <v>13</v>
      </c>
      <c r="F361" s="35" t="s">
        <v>9</v>
      </c>
      <c r="G361" s="51">
        <v>18000</v>
      </c>
      <c r="H361" s="27">
        <v>0</v>
      </c>
      <c r="I361" s="25">
        <v>25</v>
      </c>
      <c r="J361" s="25">
        <f>+G361*2.87%</f>
        <v>516.6</v>
      </c>
      <c r="K361" s="25">
        <f>+G361*7.1%</f>
        <v>1277.9999999999998</v>
      </c>
      <c r="L361" s="28">
        <f>+G361*1.1%</f>
        <v>198.00000000000003</v>
      </c>
      <c r="M361" s="25">
        <f>+G361*3.04%</f>
        <v>547.20000000000005</v>
      </c>
      <c r="N361" s="25">
        <f>+G361*7.09%</f>
        <v>1276.2</v>
      </c>
      <c r="O361" s="28"/>
      <c r="P361" s="25">
        <f>SUM(J361:O361)</f>
        <v>3816</v>
      </c>
      <c r="Q361" s="25">
        <f>+H361+I361+J361+M361+O361</f>
        <v>1088.8000000000002</v>
      </c>
      <c r="R361" s="25">
        <f>+K361+L361+N361</f>
        <v>2752.2</v>
      </c>
      <c r="S361" s="25">
        <f>G361-Q361</f>
        <v>16911.2</v>
      </c>
      <c r="T361" s="26">
        <v>111</v>
      </c>
    </row>
    <row r="362" spans="1:21" s="53" customFormat="1" ht="15" customHeight="1" x14ac:dyDescent="0.2">
      <c r="A362" s="49" t="s">
        <v>128</v>
      </c>
      <c r="B362" s="49" t="s">
        <v>1164</v>
      </c>
      <c r="C362" s="49" t="s">
        <v>1165</v>
      </c>
      <c r="D362" s="49" t="s">
        <v>19</v>
      </c>
      <c r="E362" s="49" t="s">
        <v>20</v>
      </c>
      <c r="F362" s="35" t="s">
        <v>9</v>
      </c>
      <c r="G362" s="51">
        <v>16500</v>
      </c>
      <c r="H362" s="27">
        <v>0</v>
      </c>
      <c r="I362" s="25">
        <v>25</v>
      </c>
      <c r="J362" s="25">
        <f>+G362*2.87%</f>
        <v>473.55</v>
      </c>
      <c r="K362" s="25">
        <f>+G362*7.1%</f>
        <v>1171.5</v>
      </c>
      <c r="L362" s="28">
        <f>+G362*1.1%</f>
        <v>181.50000000000003</v>
      </c>
      <c r="M362" s="25">
        <f>+G362*3.04%</f>
        <v>501.6</v>
      </c>
      <c r="N362" s="25">
        <f>+G362*7.09%</f>
        <v>1169.8500000000001</v>
      </c>
      <c r="O362" s="27">
        <v>0</v>
      </c>
      <c r="P362" s="25">
        <f>SUM(J362:O362)</f>
        <v>3498</v>
      </c>
      <c r="Q362" s="25">
        <f>+H362+I362+J362+M362+O362</f>
        <v>1000.1500000000001</v>
      </c>
      <c r="R362" s="25">
        <f>+K362+L362+N362</f>
        <v>2522.8500000000004</v>
      </c>
      <c r="S362" s="25">
        <f>G362-Q362</f>
        <v>15499.85</v>
      </c>
      <c r="T362" s="26">
        <v>111</v>
      </c>
    </row>
    <row r="363" spans="1:21" s="53" customFormat="1" ht="15" customHeight="1" x14ac:dyDescent="0.2">
      <c r="A363" s="64" t="s">
        <v>164</v>
      </c>
      <c r="B363" s="51" t="s">
        <v>1166</v>
      </c>
      <c r="C363" s="51" t="s">
        <v>1167</v>
      </c>
      <c r="D363" s="51" t="s">
        <v>12</v>
      </c>
      <c r="E363" s="51" t="s">
        <v>27</v>
      </c>
      <c r="F363" s="38" t="s">
        <v>9</v>
      </c>
      <c r="G363" s="51">
        <v>35000</v>
      </c>
      <c r="H363" s="27">
        <v>0</v>
      </c>
      <c r="I363" s="25">
        <v>25</v>
      </c>
      <c r="J363" s="25">
        <f>+G363*2.87%</f>
        <v>1004.5</v>
      </c>
      <c r="K363" s="25">
        <f>+G363*7.1%</f>
        <v>2485</v>
      </c>
      <c r="L363" s="28">
        <f>+G363*1.1%</f>
        <v>385.00000000000006</v>
      </c>
      <c r="M363" s="25">
        <f>+G363*3.04%</f>
        <v>1064</v>
      </c>
      <c r="N363" s="25">
        <f>+G363*7.09%</f>
        <v>2481.5</v>
      </c>
      <c r="O363" s="27">
        <v>0</v>
      </c>
      <c r="P363" s="25">
        <f>SUM(J363:O363)</f>
        <v>7420</v>
      </c>
      <c r="Q363" s="25">
        <f>+H363+I363+J363+M363+O363</f>
        <v>2093.5</v>
      </c>
      <c r="R363" s="25">
        <f>+K363+L363+N363</f>
        <v>5351.5</v>
      </c>
      <c r="S363" s="25">
        <f>G363-Q363</f>
        <v>32906.5</v>
      </c>
      <c r="T363" s="26">
        <v>111</v>
      </c>
    </row>
    <row r="364" spans="1:21" s="53" customFormat="1" ht="15.75" x14ac:dyDescent="0.25">
      <c r="A364" s="62"/>
      <c r="B364" s="62"/>
      <c r="C364" s="62"/>
      <c r="D364" s="62"/>
      <c r="E364" s="62"/>
      <c r="F364" s="65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2"/>
    </row>
    <row r="365" spans="1:21" s="62" customFormat="1" ht="15.75" x14ac:dyDescent="0.25">
      <c r="A365" s="91"/>
      <c r="B365" s="91"/>
      <c r="C365" s="91"/>
      <c r="D365" s="91"/>
      <c r="E365" s="91"/>
      <c r="F365" s="93"/>
      <c r="G365" s="91"/>
      <c r="H365" s="91"/>
      <c r="I365" s="91"/>
      <c r="J365" s="91"/>
      <c r="K365" s="91"/>
      <c r="L365" s="92"/>
      <c r="M365" s="91"/>
      <c r="N365" s="91"/>
      <c r="O365" s="91"/>
      <c r="P365" s="91"/>
      <c r="Q365" s="91"/>
      <c r="R365" s="91"/>
      <c r="S365" s="91"/>
      <c r="T365" s="91"/>
    </row>
    <row r="366" spans="1:21" s="62" customFormat="1" ht="15.75" x14ac:dyDescent="0.25">
      <c r="F366" s="65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</row>
    <row r="367" spans="1:21" s="53" customFormat="1" x14ac:dyDescent="0.25">
      <c r="F367" s="54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</row>
    <row r="368" spans="1:21" s="53" customFormat="1" x14ac:dyDescent="0.25">
      <c r="F368" s="54"/>
      <c r="H368" s="12"/>
      <c r="I368" s="54"/>
      <c r="L368" s="13"/>
    </row>
    <row r="369" spans="6:12" s="53" customFormat="1" x14ac:dyDescent="0.25">
      <c r="F369" s="54"/>
      <c r="H369" s="12"/>
      <c r="I369" s="54"/>
      <c r="L369" s="13"/>
    </row>
    <row r="370" spans="6:12" s="53" customFormat="1" x14ac:dyDescent="0.25">
      <c r="F370" s="54"/>
      <c r="H370" s="12"/>
      <c r="I370" s="54"/>
      <c r="L370" s="13"/>
    </row>
    <row r="371" spans="6:12" s="53" customFormat="1" x14ac:dyDescent="0.25">
      <c r="F371" s="54"/>
      <c r="H371" s="12"/>
      <c r="I371" s="54"/>
      <c r="L371" s="13"/>
    </row>
    <row r="372" spans="6:12" s="53" customFormat="1" x14ac:dyDescent="0.25">
      <c r="F372" s="54"/>
      <c r="H372" s="12"/>
      <c r="I372" s="54"/>
      <c r="L372" s="13"/>
    </row>
    <row r="373" spans="6:12" s="53" customFormat="1" x14ac:dyDescent="0.25">
      <c r="F373" s="54"/>
      <c r="H373" s="12"/>
      <c r="I373" s="54"/>
      <c r="L373" s="13"/>
    </row>
    <row r="374" spans="6:12" s="53" customFormat="1" x14ac:dyDescent="0.25">
      <c r="F374" s="54"/>
      <c r="H374" s="12"/>
      <c r="I374" s="54"/>
      <c r="L374" s="13"/>
    </row>
    <row r="375" spans="6:12" s="53" customFormat="1" x14ac:dyDescent="0.25">
      <c r="F375" s="54"/>
      <c r="H375" s="12"/>
      <c r="I375" s="54"/>
      <c r="L375" s="13"/>
    </row>
    <row r="376" spans="6:12" s="53" customFormat="1" x14ac:dyDescent="0.25">
      <c r="F376" s="54"/>
      <c r="H376" s="12"/>
      <c r="I376" s="54"/>
      <c r="L376" s="13"/>
    </row>
    <row r="377" spans="6:12" s="53" customFormat="1" x14ac:dyDescent="0.25">
      <c r="F377" s="54"/>
      <c r="H377" s="12"/>
      <c r="I377" s="54"/>
      <c r="L377" s="13"/>
    </row>
    <row r="378" spans="6:12" s="53" customFormat="1" x14ac:dyDescent="0.25">
      <c r="F378" s="54"/>
      <c r="H378" s="12"/>
      <c r="I378" s="54"/>
      <c r="L378" s="13"/>
    </row>
    <row r="379" spans="6:12" s="53" customFormat="1" x14ac:dyDescent="0.25">
      <c r="F379" s="54"/>
      <c r="H379" s="12"/>
      <c r="I379" s="54"/>
      <c r="L379" s="13"/>
    </row>
    <row r="380" spans="6:12" s="53" customFormat="1" x14ac:dyDescent="0.25">
      <c r="F380" s="54"/>
      <c r="H380" s="12"/>
      <c r="I380" s="54"/>
      <c r="L380" s="13"/>
    </row>
    <row r="381" spans="6:12" s="53" customFormat="1" x14ac:dyDescent="0.25">
      <c r="F381" s="54"/>
      <c r="H381" s="12"/>
      <c r="I381" s="54"/>
      <c r="L381" s="13"/>
    </row>
    <row r="382" spans="6:12" s="53" customFormat="1" x14ac:dyDescent="0.25">
      <c r="F382" s="54"/>
      <c r="H382" s="12"/>
      <c r="I382" s="54"/>
      <c r="L382" s="13"/>
    </row>
    <row r="383" spans="6:12" s="53" customFormat="1" x14ac:dyDescent="0.25">
      <c r="F383" s="54"/>
      <c r="H383" s="12"/>
      <c r="I383" s="54"/>
      <c r="L383" s="13"/>
    </row>
    <row r="384" spans="6:12" s="53" customFormat="1" x14ac:dyDescent="0.25">
      <c r="F384" s="54"/>
      <c r="H384" s="12"/>
      <c r="I384" s="54"/>
      <c r="L384" s="13"/>
    </row>
    <row r="385" spans="6:12" s="53" customFormat="1" x14ac:dyDescent="0.25">
      <c r="F385" s="54"/>
      <c r="H385" s="12"/>
      <c r="I385" s="54"/>
      <c r="L385" s="13"/>
    </row>
    <row r="386" spans="6:12" s="53" customFormat="1" x14ac:dyDescent="0.25">
      <c r="F386" s="54"/>
      <c r="H386" s="12"/>
      <c r="I386" s="54"/>
      <c r="L386" s="13"/>
    </row>
    <row r="387" spans="6:12" s="53" customFormat="1" x14ac:dyDescent="0.25">
      <c r="F387" s="54"/>
      <c r="H387" s="12"/>
      <c r="I387" s="54"/>
      <c r="L387" s="13"/>
    </row>
    <row r="388" spans="6:12" s="53" customFormat="1" x14ac:dyDescent="0.25">
      <c r="F388" s="54"/>
      <c r="H388" s="12"/>
      <c r="I388" s="54"/>
      <c r="L388" s="13"/>
    </row>
    <row r="389" spans="6:12" s="53" customFormat="1" x14ac:dyDescent="0.25">
      <c r="F389" s="54"/>
      <c r="H389" s="12"/>
      <c r="I389" s="54"/>
      <c r="L389" s="13"/>
    </row>
    <row r="390" spans="6:12" s="53" customFormat="1" x14ac:dyDescent="0.25">
      <c r="F390" s="54"/>
      <c r="H390" s="12"/>
      <c r="I390" s="54"/>
      <c r="L390" s="13"/>
    </row>
    <row r="391" spans="6:12" s="53" customFormat="1" x14ac:dyDescent="0.25">
      <c r="F391" s="54"/>
      <c r="H391" s="12"/>
      <c r="I391" s="54"/>
      <c r="L391" s="13"/>
    </row>
    <row r="392" spans="6:12" s="53" customFormat="1" x14ac:dyDescent="0.25">
      <c r="F392" s="54"/>
      <c r="H392" s="12"/>
      <c r="I392" s="54"/>
      <c r="L392" s="13"/>
    </row>
    <row r="393" spans="6:12" s="53" customFormat="1" x14ac:dyDescent="0.25">
      <c r="F393" s="54"/>
      <c r="H393" s="12"/>
      <c r="I393" s="54"/>
      <c r="L393" s="13"/>
    </row>
    <row r="394" spans="6:12" s="53" customFormat="1" x14ac:dyDescent="0.25">
      <c r="F394" s="54"/>
      <c r="H394" s="12"/>
      <c r="I394" s="54"/>
      <c r="L394" s="13"/>
    </row>
    <row r="395" spans="6:12" s="53" customFormat="1" x14ac:dyDescent="0.25">
      <c r="F395" s="54"/>
      <c r="H395" s="12"/>
      <c r="I395" s="54"/>
      <c r="L395" s="13"/>
    </row>
    <row r="396" spans="6:12" s="53" customFormat="1" x14ac:dyDescent="0.25">
      <c r="F396" s="54"/>
      <c r="H396" s="12"/>
      <c r="I396" s="54"/>
      <c r="L396" s="13"/>
    </row>
    <row r="397" spans="6:12" s="53" customFormat="1" x14ac:dyDescent="0.25">
      <c r="F397" s="54"/>
      <c r="H397" s="12"/>
      <c r="I397" s="54"/>
      <c r="L397" s="13"/>
    </row>
    <row r="398" spans="6:12" s="53" customFormat="1" x14ac:dyDescent="0.25">
      <c r="F398" s="54"/>
      <c r="H398" s="12"/>
      <c r="I398" s="54"/>
      <c r="L398" s="13"/>
    </row>
    <row r="399" spans="6:12" s="53" customFormat="1" x14ac:dyDescent="0.25">
      <c r="F399" s="54"/>
      <c r="H399" s="12"/>
      <c r="I399" s="54"/>
      <c r="L399" s="13"/>
    </row>
    <row r="400" spans="6:12" s="53" customFormat="1" x14ac:dyDescent="0.25">
      <c r="F400" s="54"/>
      <c r="H400" s="12"/>
      <c r="I400" s="54"/>
      <c r="L400" s="13"/>
    </row>
    <row r="401" spans="6:12" s="53" customFormat="1" x14ac:dyDescent="0.25">
      <c r="F401" s="54"/>
      <c r="H401" s="12"/>
      <c r="I401" s="54"/>
      <c r="L401" s="13"/>
    </row>
    <row r="402" spans="6:12" s="53" customFormat="1" x14ac:dyDescent="0.25">
      <c r="F402" s="54"/>
      <c r="H402" s="12"/>
      <c r="I402" s="54"/>
      <c r="L402" s="13"/>
    </row>
    <row r="403" spans="6:12" s="53" customFormat="1" x14ac:dyDescent="0.25">
      <c r="F403" s="54"/>
      <c r="H403" s="12"/>
      <c r="I403" s="54"/>
      <c r="L403" s="13"/>
    </row>
    <row r="404" spans="6:12" s="53" customFormat="1" x14ac:dyDescent="0.25">
      <c r="F404" s="54"/>
      <c r="H404" s="12"/>
      <c r="I404" s="54"/>
      <c r="L404" s="13"/>
    </row>
    <row r="405" spans="6:12" s="53" customFormat="1" x14ac:dyDescent="0.25">
      <c r="F405" s="54"/>
      <c r="H405" s="12"/>
      <c r="I405" s="54"/>
      <c r="L405" s="13"/>
    </row>
    <row r="406" spans="6:12" s="53" customFormat="1" x14ac:dyDescent="0.25">
      <c r="F406" s="54"/>
      <c r="H406" s="12"/>
      <c r="I406" s="54"/>
      <c r="L406" s="13"/>
    </row>
    <row r="407" spans="6:12" s="53" customFormat="1" x14ac:dyDescent="0.25">
      <c r="F407" s="54"/>
      <c r="H407" s="12"/>
      <c r="I407" s="54"/>
      <c r="L407" s="13"/>
    </row>
    <row r="408" spans="6:12" s="53" customFormat="1" x14ac:dyDescent="0.25">
      <c r="F408" s="54"/>
      <c r="H408" s="12"/>
      <c r="I408" s="54"/>
      <c r="L408" s="13"/>
    </row>
    <row r="409" spans="6:12" s="53" customFormat="1" x14ac:dyDescent="0.25">
      <c r="F409" s="54"/>
      <c r="H409" s="12"/>
      <c r="I409" s="54"/>
      <c r="L409" s="13"/>
    </row>
    <row r="410" spans="6:12" s="53" customFormat="1" x14ac:dyDescent="0.25">
      <c r="F410" s="54"/>
      <c r="H410" s="12"/>
      <c r="I410" s="54"/>
      <c r="L410" s="13"/>
    </row>
    <row r="411" spans="6:12" s="53" customFormat="1" x14ac:dyDescent="0.25">
      <c r="F411" s="54"/>
      <c r="H411" s="12"/>
      <c r="I411" s="54"/>
      <c r="L411" s="13"/>
    </row>
    <row r="412" spans="6:12" s="53" customFormat="1" x14ac:dyDescent="0.25">
      <c r="F412" s="54"/>
      <c r="H412" s="12"/>
      <c r="I412" s="54"/>
      <c r="L412" s="13"/>
    </row>
    <row r="413" spans="6:12" s="53" customFormat="1" x14ac:dyDescent="0.25">
      <c r="F413" s="54"/>
      <c r="H413" s="12"/>
      <c r="I413" s="54"/>
      <c r="L413" s="13"/>
    </row>
    <row r="414" spans="6:12" s="53" customFormat="1" x14ac:dyDescent="0.25">
      <c r="F414" s="54"/>
      <c r="H414" s="12"/>
      <c r="I414" s="54"/>
      <c r="L414" s="13"/>
    </row>
    <row r="415" spans="6:12" s="53" customFormat="1" x14ac:dyDescent="0.25">
      <c r="F415" s="54"/>
      <c r="H415" s="12"/>
      <c r="I415" s="54"/>
      <c r="L415" s="13"/>
    </row>
    <row r="416" spans="6:12" s="53" customFormat="1" x14ac:dyDescent="0.25">
      <c r="F416" s="54"/>
      <c r="H416" s="12"/>
      <c r="I416" s="54"/>
      <c r="L416" s="13"/>
    </row>
    <row r="417" spans="6:12" s="53" customFormat="1" x14ac:dyDescent="0.25">
      <c r="F417" s="54"/>
      <c r="H417" s="12"/>
      <c r="I417" s="54"/>
      <c r="L417" s="13"/>
    </row>
    <row r="418" spans="6:12" s="53" customFormat="1" x14ac:dyDescent="0.25">
      <c r="F418" s="54"/>
      <c r="H418" s="12"/>
      <c r="I418" s="54"/>
      <c r="L418" s="13"/>
    </row>
    <row r="419" spans="6:12" s="53" customFormat="1" x14ac:dyDescent="0.25">
      <c r="F419" s="54"/>
      <c r="H419" s="12"/>
      <c r="I419" s="54"/>
      <c r="L419" s="13"/>
    </row>
    <row r="420" spans="6:12" s="53" customFormat="1" x14ac:dyDescent="0.25">
      <c r="F420" s="54"/>
      <c r="H420" s="12"/>
      <c r="I420" s="54"/>
      <c r="L420" s="13"/>
    </row>
    <row r="421" spans="6:12" s="53" customFormat="1" x14ac:dyDescent="0.25">
      <c r="F421" s="54"/>
      <c r="H421" s="12"/>
      <c r="I421" s="54"/>
      <c r="L421" s="13"/>
    </row>
    <row r="422" spans="6:12" s="53" customFormat="1" x14ac:dyDescent="0.25">
      <c r="F422" s="54"/>
      <c r="H422" s="12"/>
      <c r="I422" s="54"/>
      <c r="L422" s="13"/>
    </row>
    <row r="423" spans="6:12" s="53" customFormat="1" x14ac:dyDescent="0.25">
      <c r="F423" s="54"/>
      <c r="H423" s="12"/>
      <c r="I423" s="54"/>
      <c r="L423" s="13"/>
    </row>
    <row r="424" spans="6:12" s="53" customFormat="1" x14ac:dyDescent="0.25">
      <c r="F424" s="54"/>
      <c r="H424" s="12"/>
      <c r="I424" s="54"/>
      <c r="L424" s="13"/>
    </row>
    <row r="425" spans="6:12" s="53" customFormat="1" x14ac:dyDescent="0.25">
      <c r="F425" s="54"/>
      <c r="H425" s="12"/>
      <c r="I425" s="54"/>
      <c r="L425" s="13"/>
    </row>
    <row r="426" spans="6:12" s="53" customFormat="1" x14ac:dyDescent="0.25">
      <c r="F426" s="54"/>
      <c r="H426" s="12"/>
      <c r="I426" s="54"/>
      <c r="L426" s="13"/>
    </row>
    <row r="427" spans="6:12" s="53" customFormat="1" x14ac:dyDescent="0.25">
      <c r="F427" s="54"/>
      <c r="H427" s="12"/>
      <c r="I427" s="54"/>
      <c r="L427" s="13"/>
    </row>
    <row r="428" spans="6:12" s="53" customFormat="1" x14ac:dyDescent="0.25">
      <c r="F428" s="54"/>
      <c r="H428" s="12"/>
      <c r="I428" s="54"/>
      <c r="L428" s="13"/>
    </row>
    <row r="429" spans="6:12" s="53" customFormat="1" x14ac:dyDescent="0.25">
      <c r="F429" s="54"/>
      <c r="H429" s="12"/>
      <c r="I429" s="54"/>
      <c r="L429" s="13"/>
    </row>
    <row r="430" spans="6:12" s="53" customFormat="1" x14ac:dyDescent="0.25">
      <c r="F430" s="54"/>
      <c r="H430" s="12"/>
      <c r="I430" s="54"/>
      <c r="L430" s="13"/>
    </row>
    <row r="431" spans="6:12" s="53" customFormat="1" x14ac:dyDescent="0.25">
      <c r="F431" s="54"/>
      <c r="H431" s="12"/>
      <c r="I431" s="54"/>
      <c r="L431" s="13"/>
    </row>
    <row r="432" spans="6:12" s="53" customFormat="1" x14ac:dyDescent="0.25">
      <c r="F432" s="54"/>
      <c r="H432" s="12"/>
      <c r="I432" s="54"/>
      <c r="L432" s="13"/>
    </row>
    <row r="433" spans="6:12" s="53" customFormat="1" x14ac:dyDescent="0.25">
      <c r="F433" s="54"/>
      <c r="H433" s="12"/>
      <c r="I433" s="54"/>
      <c r="L433" s="13"/>
    </row>
    <row r="434" spans="6:12" s="53" customFormat="1" x14ac:dyDescent="0.25">
      <c r="F434" s="54"/>
      <c r="H434" s="12"/>
      <c r="I434" s="54"/>
      <c r="L434" s="13"/>
    </row>
    <row r="435" spans="6:12" s="53" customFormat="1" x14ac:dyDescent="0.25">
      <c r="F435" s="54"/>
      <c r="H435" s="12"/>
      <c r="I435" s="54"/>
      <c r="L435" s="13"/>
    </row>
    <row r="436" spans="6:12" s="53" customFormat="1" x14ac:dyDescent="0.25">
      <c r="F436" s="54"/>
      <c r="H436" s="12"/>
      <c r="I436" s="54"/>
      <c r="L436" s="13"/>
    </row>
    <row r="437" spans="6:12" s="53" customFormat="1" x14ac:dyDescent="0.25">
      <c r="F437" s="54"/>
      <c r="H437" s="12"/>
      <c r="I437" s="54"/>
      <c r="L437" s="13"/>
    </row>
    <row r="438" spans="6:12" s="53" customFormat="1" x14ac:dyDescent="0.25">
      <c r="F438" s="54"/>
      <c r="H438" s="12"/>
      <c r="I438" s="54"/>
      <c r="L438" s="13"/>
    </row>
    <row r="439" spans="6:12" s="53" customFormat="1" x14ac:dyDescent="0.25">
      <c r="F439" s="54"/>
      <c r="H439" s="12"/>
      <c r="I439" s="54"/>
      <c r="L439" s="13"/>
    </row>
    <row r="440" spans="6:12" s="53" customFormat="1" x14ac:dyDescent="0.25">
      <c r="F440" s="54"/>
      <c r="H440" s="12"/>
      <c r="I440" s="54"/>
      <c r="L440" s="13"/>
    </row>
    <row r="441" spans="6:12" s="53" customFormat="1" x14ac:dyDescent="0.25">
      <c r="F441" s="54"/>
      <c r="H441" s="12"/>
      <c r="I441" s="54"/>
      <c r="L441" s="13"/>
    </row>
    <row r="442" spans="6:12" s="53" customFormat="1" x14ac:dyDescent="0.25">
      <c r="F442" s="54"/>
      <c r="H442" s="12"/>
      <c r="I442" s="54"/>
      <c r="L442" s="13"/>
    </row>
    <row r="443" spans="6:12" s="53" customFormat="1" x14ac:dyDescent="0.25">
      <c r="F443" s="54"/>
      <c r="H443" s="12"/>
      <c r="I443" s="54"/>
      <c r="L443" s="13"/>
    </row>
    <row r="444" spans="6:12" s="53" customFormat="1" x14ac:dyDescent="0.25">
      <c r="F444" s="54"/>
      <c r="H444" s="12"/>
      <c r="I444" s="54"/>
      <c r="L444" s="13"/>
    </row>
    <row r="445" spans="6:12" s="53" customFormat="1" x14ac:dyDescent="0.25">
      <c r="F445" s="54"/>
      <c r="H445" s="12"/>
      <c r="I445" s="54"/>
      <c r="L445" s="13"/>
    </row>
    <row r="446" spans="6:12" s="53" customFormat="1" x14ac:dyDescent="0.25">
      <c r="F446" s="54"/>
      <c r="H446" s="12"/>
      <c r="I446" s="54"/>
      <c r="L446" s="13"/>
    </row>
    <row r="447" spans="6:12" s="53" customFormat="1" x14ac:dyDescent="0.25">
      <c r="F447" s="54"/>
      <c r="H447" s="12"/>
      <c r="I447" s="54"/>
      <c r="L447" s="13"/>
    </row>
    <row r="448" spans="6:12" s="53" customFormat="1" x14ac:dyDescent="0.25">
      <c r="F448" s="54"/>
      <c r="H448" s="12"/>
      <c r="I448" s="54"/>
      <c r="L448" s="13"/>
    </row>
    <row r="449" spans="6:12" s="53" customFormat="1" x14ac:dyDescent="0.25">
      <c r="F449" s="54"/>
      <c r="H449" s="12"/>
      <c r="I449" s="54"/>
      <c r="L449" s="13"/>
    </row>
    <row r="450" spans="6:12" s="53" customFormat="1" x14ac:dyDescent="0.25">
      <c r="F450" s="54"/>
      <c r="H450" s="12"/>
      <c r="I450" s="54"/>
      <c r="L450" s="13"/>
    </row>
    <row r="451" spans="6:12" s="53" customFormat="1" x14ac:dyDescent="0.25">
      <c r="F451" s="54"/>
      <c r="H451" s="12"/>
      <c r="I451" s="54"/>
      <c r="L451" s="13"/>
    </row>
    <row r="452" spans="6:12" s="53" customFormat="1" x14ac:dyDescent="0.25">
      <c r="F452" s="54"/>
      <c r="H452" s="12"/>
      <c r="I452" s="54"/>
      <c r="L452" s="13"/>
    </row>
    <row r="453" spans="6:12" s="53" customFormat="1" x14ac:dyDescent="0.25">
      <c r="F453" s="54"/>
      <c r="H453" s="12"/>
      <c r="I453" s="54"/>
      <c r="L453" s="13"/>
    </row>
    <row r="454" spans="6:12" s="53" customFormat="1" x14ac:dyDescent="0.25">
      <c r="F454" s="54"/>
      <c r="H454" s="12"/>
      <c r="I454" s="54"/>
      <c r="L454" s="13"/>
    </row>
    <row r="455" spans="6:12" s="53" customFormat="1" x14ac:dyDescent="0.25">
      <c r="F455" s="54"/>
      <c r="H455" s="12"/>
      <c r="I455" s="54"/>
      <c r="L455" s="13"/>
    </row>
    <row r="456" spans="6:12" s="53" customFormat="1" x14ac:dyDescent="0.25">
      <c r="F456" s="54"/>
      <c r="H456" s="12"/>
      <c r="I456" s="54"/>
      <c r="L456" s="13"/>
    </row>
    <row r="457" spans="6:12" s="53" customFormat="1" x14ac:dyDescent="0.25">
      <c r="F457" s="54"/>
      <c r="H457" s="12"/>
      <c r="I457" s="54"/>
      <c r="L457" s="13"/>
    </row>
    <row r="458" spans="6:12" s="53" customFormat="1" x14ac:dyDescent="0.25">
      <c r="F458" s="54"/>
      <c r="H458" s="12"/>
      <c r="I458" s="54"/>
      <c r="L458" s="13"/>
    </row>
    <row r="459" spans="6:12" s="53" customFormat="1" x14ac:dyDescent="0.25">
      <c r="F459" s="54"/>
      <c r="H459" s="12"/>
      <c r="I459" s="54"/>
      <c r="L459" s="13"/>
    </row>
    <row r="460" spans="6:12" s="53" customFormat="1" x14ac:dyDescent="0.25">
      <c r="F460" s="54"/>
      <c r="H460" s="12"/>
      <c r="I460" s="54"/>
      <c r="L460" s="13"/>
    </row>
    <row r="461" spans="6:12" s="53" customFormat="1" x14ac:dyDescent="0.25">
      <c r="F461" s="54"/>
      <c r="H461" s="12"/>
      <c r="I461" s="54"/>
      <c r="L461" s="13"/>
    </row>
    <row r="462" spans="6:12" s="53" customFormat="1" x14ac:dyDescent="0.25">
      <c r="F462" s="54"/>
      <c r="H462" s="12"/>
      <c r="I462" s="54"/>
      <c r="L462" s="13"/>
    </row>
    <row r="463" spans="6:12" s="53" customFormat="1" x14ac:dyDescent="0.25">
      <c r="F463" s="54"/>
      <c r="H463" s="12"/>
      <c r="I463" s="54"/>
      <c r="L463" s="13"/>
    </row>
    <row r="464" spans="6:12" s="53" customFormat="1" x14ac:dyDescent="0.25">
      <c r="F464" s="54"/>
      <c r="H464" s="12"/>
      <c r="I464" s="54"/>
      <c r="L464" s="13"/>
    </row>
    <row r="465" spans="6:12" s="53" customFormat="1" x14ac:dyDescent="0.25">
      <c r="F465" s="54"/>
      <c r="H465" s="12"/>
      <c r="I465" s="54"/>
      <c r="L465" s="13"/>
    </row>
    <row r="466" spans="6:12" s="53" customFormat="1" x14ac:dyDescent="0.25">
      <c r="F466" s="54"/>
      <c r="H466" s="12"/>
      <c r="I466" s="54"/>
      <c r="L466" s="13"/>
    </row>
    <row r="467" spans="6:12" s="53" customFormat="1" x14ac:dyDescent="0.25">
      <c r="F467" s="54"/>
      <c r="H467" s="12"/>
      <c r="I467" s="54"/>
      <c r="L467" s="13"/>
    </row>
    <row r="468" spans="6:12" s="53" customFormat="1" x14ac:dyDescent="0.25">
      <c r="F468" s="54"/>
      <c r="H468" s="12"/>
      <c r="I468" s="54"/>
      <c r="L468" s="13"/>
    </row>
    <row r="469" spans="6:12" s="53" customFormat="1" x14ac:dyDescent="0.25">
      <c r="F469" s="54"/>
      <c r="H469" s="12"/>
      <c r="I469" s="54"/>
      <c r="L469" s="13"/>
    </row>
    <row r="470" spans="6:12" s="53" customFormat="1" x14ac:dyDescent="0.25">
      <c r="F470" s="54"/>
      <c r="H470" s="12"/>
      <c r="I470" s="54"/>
      <c r="L470" s="13"/>
    </row>
    <row r="471" spans="6:12" s="53" customFormat="1" x14ac:dyDescent="0.25">
      <c r="F471" s="54"/>
      <c r="H471" s="12"/>
      <c r="I471" s="54"/>
      <c r="L471" s="13"/>
    </row>
    <row r="472" spans="6:12" s="53" customFormat="1" x14ac:dyDescent="0.25">
      <c r="F472" s="54"/>
      <c r="H472" s="12"/>
      <c r="I472" s="54"/>
      <c r="L472" s="13"/>
    </row>
    <row r="473" spans="6:12" s="53" customFormat="1" x14ac:dyDescent="0.25">
      <c r="F473" s="54"/>
      <c r="H473" s="12"/>
      <c r="I473" s="54"/>
      <c r="L473" s="13"/>
    </row>
    <row r="474" spans="6:12" s="53" customFormat="1" x14ac:dyDescent="0.25">
      <c r="F474" s="54"/>
      <c r="H474" s="12"/>
      <c r="I474" s="54"/>
      <c r="L474" s="13"/>
    </row>
    <row r="475" spans="6:12" s="53" customFormat="1" x14ac:dyDescent="0.25">
      <c r="F475" s="54"/>
      <c r="H475" s="12"/>
      <c r="I475" s="54"/>
      <c r="L475" s="13"/>
    </row>
    <row r="476" spans="6:12" s="53" customFormat="1" x14ac:dyDescent="0.25">
      <c r="F476" s="54"/>
      <c r="H476" s="12"/>
      <c r="I476" s="54"/>
      <c r="L476" s="13"/>
    </row>
    <row r="477" spans="6:12" s="53" customFormat="1" x14ac:dyDescent="0.25">
      <c r="F477" s="54"/>
      <c r="H477" s="12"/>
      <c r="I477" s="54"/>
      <c r="L477" s="13"/>
    </row>
    <row r="478" spans="6:12" s="53" customFormat="1" x14ac:dyDescent="0.25">
      <c r="F478" s="54"/>
      <c r="H478" s="12"/>
      <c r="I478" s="54"/>
      <c r="L478" s="13"/>
    </row>
    <row r="479" spans="6:12" s="53" customFormat="1" x14ac:dyDescent="0.25">
      <c r="F479" s="54"/>
      <c r="H479" s="12"/>
      <c r="I479" s="54"/>
      <c r="L479" s="13"/>
    </row>
    <row r="480" spans="6:12" s="53" customFormat="1" x14ac:dyDescent="0.25">
      <c r="F480" s="54"/>
      <c r="H480" s="12"/>
      <c r="I480" s="54"/>
      <c r="L480" s="13"/>
    </row>
    <row r="481" spans="6:12" s="53" customFormat="1" x14ac:dyDescent="0.25">
      <c r="F481" s="54"/>
      <c r="H481" s="12"/>
      <c r="I481" s="54"/>
      <c r="L481" s="13"/>
    </row>
    <row r="482" spans="6:12" s="53" customFormat="1" x14ac:dyDescent="0.25">
      <c r="F482" s="54"/>
      <c r="H482" s="12"/>
      <c r="I482" s="54"/>
      <c r="L482" s="13"/>
    </row>
    <row r="483" spans="6:12" s="53" customFormat="1" x14ac:dyDescent="0.25">
      <c r="F483" s="54"/>
      <c r="H483" s="12"/>
      <c r="I483" s="54"/>
      <c r="L483" s="13"/>
    </row>
    <row r="484" spans="6:12" s="53" customFormat="1" x14ac:dyDescent="0.25">
      <c r="F484" s="54"/>
      <c r="H484" s="12"/>
      <c r="I484" s="54"/>
      <c r="L484" s="13"/>
    </row>
    <row r="485" spans="6:12" s="53" customFormat="1" x14ac:dyDescent="0.25">
      <c r="F485" s="54"/>
      <c r="H485" s="12"/>
      <c r="I485" s="54"/>
      <c r="L485" s="13"/>
    </row>
    <row r="486" spans="6:12" s="53" customFormat="1" x14ac:dyDescent="0.25">
      <c r="F486" s="54"/>
      <c r="H486" s="12"/>
      <c r="I486" s="54"/>
      <c r="L486" s="13"/>
    </row>
    <row r="487" spans="6:12" s="53" customFormat="1" x14ac:dyDescent="0.25">
      <c r="F487" s="54"/>
      <c r="H487" s="12"/>
      <c r="I487" s="54"/>
      <c r="L487" s="13"/>
    </row>
    <row r="488" spans="6:12" s="53" customFormat="1" x14ac:dyDescent="0.25">
      <c r="F488" s="54"/>
      <c r="H488" s="12"/>
      <c r="I488" s="54"/>
      <c r="L488" s="13"/>
    </row>
    <row r="489" spans="6:12" s="53" customFormat="1" x14ac:dyDescent="0.25">
      <c r="F489" s="54"/>
      <c r="H489" s="12"/>
      <c r="I489" s="54"/>
      <c r="L489" s="13"/>
    </row>
    <row r="490" spans="6:12" s="53" customFormat="1" x14ac:dyDescent="0.25">
      <c r="F490" s="54"/>
      <c r="H490" s="12"/>
      <c r="I490" s="54"/>
      <c r="L490" s="13"/>
    </row>
    <row r="491" spans="6:12" s="53" customFormat="1" x14ac:dyDescent="0.25">
      <c r="F491" s="54"/>
      <c r="H491" s="12"/>
      <c r="I491" s="54"/>
      <c r="L491" s="13"/>
    </row>
    <row r="492" spans="6:12" s="53" customFormat="1" x14ac:dyDescent="0.25">
      <c r="F492" s="54"/>
      <c r="H492" s="12"/>
      <c r="I492" s="54"/>
      <c r="L492" s="13"/>
    </row>
    <row r="493" spans="6:12" s="53" customFormat="1" x14ac:dyDescent="0.25">
      <c r="F493" s="54"/>
      <c r="H493" s="12"/>
      <c r="I493" s="54"/>
      <c r="L493" s="13"/>
    </row>
    <row r="494" spans="6:12" s="53" customFormat="1" x14ac:dyDescent="0.25">
      <c r="F494" s="54"/>
      <c r="H494" s="12"/>
      <c r="I494" s="54"/>
      <c r="L494" s="13"/>
    </row>
    <row r="495" spans="6:12" s="53" customFormat="1" x14ac:dyDescent="0.25">
      <c r="F495" s="54"/>
      <c r="H495" s="12"/>
      <c r="I495" s="54"/>
      <c r="L495" s="13"/>
    </row>
    <row r="496" spans="6:12" s="53" customFormat="1" x14ac:dyDescent="0.25">
      <c r="F496" s="54"/>
      <c r="H496" s="12"/>
      <c r="I496" s="54"/>
      <c r="L496" s="13"/>
    </row>
    <row r="497" spans="6:12" s="53" customFormat="1" x14ac:dyDescent="0.25">
      <c r="F497" s="54"/>
      <c r="H497" s="12"/>
      <c r="I497" s="54"/>
      <c r="L497" s="13"/>
    </row>
    <row r="498" spans="6:12" s="53" customFormat="1" x14ac:dyDescent="0.25">
      <c r="F498" s="54"/>
      <c r="H498" s="12"/>
      <c r="I498" s="54"/>
      <c r="L498" s="13"/>
    </row>
    <row r="499" spans="6:12" s="53" customFormat="1" x14ac:dyDescent="0.25">
      <c r="F499" s="54"/>
      <c r="H499" s="12"/>
      <c r="I499" s="54"/>
      <c r="L499" s="13"/>
    </row>
    <row r="500" spans="6:12" s="53" customFormat="1" x14ac:dyDescent="0.25">
      <c r="F500" s="54"/>
      <c r="H500" s="12"/>
      <c r="I500" s="54"/>
      <c r="L500" s="13"/>
    </row>
    <row r="501" spans="6:12" s="53" customFormat="1" x14ac:dyDescent="0.25">
      <c r="F501" s="54"/>
      <c r="H501" s="12"/>
      <c r="I501" s="54"/>
      <c r="L501" s="13"/>
    </row>
    <row r="502" spans="6:12" s="53" customFormat="1" x14ac:dyDescent="0.25">
      <c r="F502" s="54"/>
      <c r="H502" s="12"/>
      <c r="I502" s="54"/>
      <c r="L502" s="13"/>
    </row>
    <row r="503" spans="6:12" s="53" customFormat="1" x14ac:dyDescent="0.25">
      <c r="F503" s="54"/>
      <c r="H503" s="12"/>
      <c r="I503" s="54"/>
      <c r="L503" s="13"/>
    </row>
    <row r="504" spans="6:12" s="53" customFormat="1" x14ac:dyDescent="0.25">
      <c r="F504" s="54"/>
      <c r="H504" s="12"/>
      <c r="I504" s="54"/>
      <c r="L504" s="13"/>
    </row>
    <row r="505" spans="6:12" s="53" customFormat="1" x14ac:dyDescent="0.25">
      <c r="F505" s="54"/>
      <c r="H505" s="12"/>
      <c r="I505" s="54"/>
      <c r="L505" s="13"/>
    </row>
    <row r="506" spans="6:12" s="53" customFormat="1" x14ac:dyDescent="0.25">
      <c r="F506" s="54"/>
      <c r="H506" s="12"/>
      <c r="I506" s="54"/>
      <c r="L506" s="13"/>
    </row>
    <row r="507" spans="6:12" s="53" customFormat="1" x14ac:dyDescent="0.25">
      <c r="F507" s="54"/>
      <c r="H507" s="12"/>
      <c r="I507" s="54"/>
      <c r="L507" s="13"/>
    </row>
    <row r="508" spans="6:12" s="53" customFormat="1" x14ac:dyDescent="0.25">
      <c r="F508" s="54"/>
      <c r="H508" s="12"/>
      <c r="I508" s="54"/>
      <c r="L508" s="13"/>
    </row>
    <row r="509" spans="6:12" s="53" customFormat="1" x14ac:dyDescent="0.25">
      <c r="F509" s="54"/>
      <c r="H509" s="12"/>
      <c r="I509" s="54"/>
      <c r="L509" s="13"/>
    </row>
    <row r="510" spans="6:12" s="53" customFormat="1" x14ac:dyDescent="0.25">
      <c r="F510" s="54"/>
      <c r="H510" s="12"/>
      <c r="I510" s="54"/>
      <c r="L510" s="13"/>
    </row>
    <row r="511" spans="6:12" s="53" customFormat="1" x14ac:dyDescent="0.25">
      <c r="F511" s="54"/>
      <c r="H511" s="12"/>
      <c r="I511" s="54"/>
      <c r="L511" s="13"/>
    </row>
    <row r="512" spans="6:12" s="53" customFormat="1" x14ac:dyDescent="0.25">
      <c r="F512" s="54"/>
      <c r="H512" s="12"/>
      <c r="I512" s="54"/>
      <c r="L512" s="13"/>
    </row>
    <row r="513" spans="6:12" s="53" customFormat="1" x14ac:dyDescent="0.25">
      <c r="F513" s="54"/>
      <c r="H513" s="12"/>
      <c r="I513" s="54"/>
      <c r="L513" s="13"/>
    </row>
    <row r="514" spans="6:12" s="53" customFormat="1" x14ac:dyDescent="0.25">
      <c r="F514" s="54"/>
      <c r="H514" s="12"/>
      <c r="I514" s="54"/>
      <c r="L514" s="13"/>
    </row>
    <row r="515" spans="6:12" s="53" customFormat="1" x14ac:dyDescent="0.25">
      <c r="F515" s="54"/>
      <c r="H515" s="12"/>
      <c r="I515" s="54"/>
      <c r="L515" s="13"/>
    </row>
    <row r="516" spans="6:12" s="53" customFormat="1" x14ac:dyDescent="0.25">
      <c r="F516" s="54"/>
      <c r="H516" s="12"/>
      <c r="I516" s="54"/>
      <c r="L516" s="13"/>
    </row>
    <row r="517" spans="6:12" s="53" customFormat="1" x14ac:dyDescent="0.25">
      <c r="F517" s="54"/>
      <c r="H517" s="12"/>
      <c r="I517" s="54"/>
      <c r="L517" s="13"/>
    </row>
    <row r="518" spans="6:12" s="53" customFormat="1" x14ac:dyDescent="0.25">
      <c r="F518" s="54"/>
      <c r="H518" s="12"/>
      <c r="I518" s="54"/>
      <c r="L518" s="13"/>
    </row>
    <row r="519" spans="6:12" s="53" customFormat="1" x14ac:dyDescent="0.25">
      <c r="F519" s="54"/>
      <c r="H519" s="12"/>
      <c r="I519" s="54"/>
      <c r="L519" s="13"/>
    </row>
    <row r="520" spans="6:12" s="53" customFormat="1" x14ac:dyDescent="0.25">
      <c r="F520" s="54"/>
      <c r="H520" s="12"/>
      <c r="I520" s="54"/>
      <c r="L520" s="13"/>
    </row>
    <row r="521" spans="6:12" s="53" customFormat="1" x14ac:dyDescent="0.25">
      <c r="F521" s="54"/>
      <c r="H521" s="12"/>
      <c r="I521" s="54"/>
      <c r="L521" s="13"/>
    </row>
    <row r="522" spans="6:12" s="53" customFormat="1" x14ac:dyDescent="0.25">
      <c r="F522" s="54"/>
      <c r="H522" s="12"/>
      <c r="I522" s="54"/>
      <c r="L522" s="13"/>
    </row>
    <row r="523" spans="6:12" s="53" customFormat="1" x14ac:dyDescent="0.25">
      <c r="F523" s="54"/>
      <c r="H523" s="12"/>
      <c r="I523" s="54"/>
      <c r="L523" s="13"/>
    </row>
    <row r="524" spans="6:12" s="53" customFormat="1" x14ac:dyDescent="0.25">
      <c r="F524" s="54"/>
      <c r="H524" s="12"/>
      <c r="I524" s="54"/>
      <c r="L524" s="13"/>
    </row>
    <row r="525" spans="6:12" s="53" customFormat="1" x14ac:dyDescent="0.25">
      <c r="F525" s="54"/>
      <c r="H525" s="12"/>
      <c r="I525" s="54"/>
      <c r="L525" s="13"/>
    </row>
    <row r="526" spans="6:12" s="53" customFormat="1" x14ac:dyDescent="0.25">
      <c r="F526" s="54"/>
      <c r="H526" s="12"/>
      <c r="I526" s="54"/>
      <c r="L526" s="13"/>
    </row>
    <row r="527" spans="6:12" s="53" customFormat="1" x14ac:dyDescent="0.25">
      <c r="F527" s="54"/>
      <c r="H527" s="12"/>
      <c r="I527" s="54"/>
      <c r="L527" s="13"/>
    </row>
    <row r="528" spans="6:12" s="53" customFormat="1" x14ac:dyDescent="0.25">
      <c r="F528" s="54"/>
      <c r="H528" s="12"/>
      <c r="I528" s="54"/>
      <c r="L528" s="13"/>
    </row>
    <row r="529" spans="6:12" s="53" customFormat="1" x14ac:dyDescent="0.25">
      <c r="F529" s="54"/>
      <c r="H529" s="12"/>
      <c r="I529" s="54"/>
      <c r="L529" s="13"/>
    </row>
    <row r="530" spans="6:12" s="53" customFormat="1" x14ac:dyDescent="0.25">
      <c r="F530" s="54"/>
      <c r="H530" s="12"/>
      <c r="I530" s="54"/>
      <c r="L530" s="13"/>
    </row>
    <row r="531" spans="6:12" s="53" customFormat="1" x14ac:dyDescent="0.25">
      <c r="F531" s="54"/>
      <c r="H531" s="12"/>
      <c r="I531" s="54"/>
      <c r="L531" s="13"/>
    </row>
    <row r="532" spans="6:12" s="53" customFormat="1" x14ac:dyDescent="0.25">
      <c r="F532" s="54"/>
      <c r="H532" s="12"/>
      <c r="I532" s="54"/>
      <c r="L532" s="13"/>
    </row>
    <row r="533" spans="6:12" s="53" customFormat="1" x14ac:dyDescent="0.25">
      <c r="F533" s="54"/>
      <c r="H533" s="12"/>
      <c r="I533" s="54"/>
      <c r="L533" s="13"/>
    </row>
    <row r="534" spans="6:12" s="53" customFormat="1" x14ac:dyDescent="0.25">
      <c r="F534" s="54"/>
      <c r="H534" s="12"/>
      <c r="I534" s="54"/>
      <c r="L534" s="13"/>
    </row>
    <row r="535" spans="6:12" s="53" customFormat="1" x14ac:dyDescent="0.25">
      <c r="F535" s="54"/>
      <c r="H535" s="12"/>
      <c r="I535" s="54"/>
      <c r="L535" s="13"/>
    </row>
    <row r="536" spans="6:12" s="53" customFormat="1" x14ac:dyDescent="0.25">
      <c r="F536" s="54"/>
      <c r="H536" s="12"/>
      <c r="I536" s="54"/>
      <c r="L536" s="13"/>
    </row>
    <row r="537" spans="6:12" s="53" customFormat="1" x14ac:dyDescent="0.25">
      <c r="F537" s="54"/>
      <c r="H537" s="12"/>
      <c r="I537" s="54"/>
      <c r="L537" s="13"/>
    </row>
    <row r="538" spans="6:12" s="53" customFormat="1" x14ac:dyDescent="0.25">
      <c r="F538" s="54"/>
      <c r="H538" s="12"/>
      <c r="I538" s="54"/>
      <c r="L538" s="13"/>
    </row>
    <row r="539" spans="6:12" s="53" customFormat="1" x14ac:dyDescent="0.25">
      <c r="F539" s="54"/>
      <c r="H539" s="12"/>
      <c r="I539" s="54"/>
      <c r="L539" s="13"/>
    </row>
    <row r="540" spans="6:12" s="53" customFormat="1" x14ac:dyDescent="0.25">
      <c r="F540" s="54"/>
      <c r="H540" s="12"/>
      <c r="I540" s="54"/>
      <c r="L540" s="13"/>
    </row>
    <row r="541" spans="6:12" s="53" customFormat="1" x14ac:dyDescent="0.25">
      <c r="F541" s="54"/>
      <c r="H541" s="12"/>
      <c r="I541" s="54"/>
      <c r="L541" s="13"/>
    </row>
    <row r="542" spans="6:12" s="53" customFormat="1" x14ac:dyDescent="0.25">
      <c r="F542" s="54"/>
      <c r="H542" s="12"/>
      <c r="I542" s="54"/>
      <c r="L542" s="13"/>
    </row>
    <row r="543" spans="6:12" s="53" customFormat="1" x14ac:dyDescent="0.25">
      <c r="F543" s="54"/>
      <c r="H543" s="12"/>
      <c r="I543" s="54"/>
      <c r="L543" s="13"/>
    </row>
    <row r="544" spans="6:12" s="53" customFormat="1" x14ac:dyDescent="0.25">
      <c r="F544" s="54"/>
      <c r="H544" s="12"/>
      <c r="I544" s="54"/>
      <c r="L544" s="13"/>
    </row>
    <row r="545" spans="6:12" s="53" customFormat="1" x14ac:dyDescent="0.25">
      <c r="F545" s="54"/>
      <c r="H545" s="12"/>
      <c r="I545" s="54"/>
      <c r="L545" s="13"/>
    </row>
    <row r="546" spans="6:12" s="53" customFormat="1" x14ac:dyDescent="0.25">
      <c r="F546" s="54"/>
      <c r="H546" s="12"/>
      <c r="I546" s="54"/>
      <c r="L546" s="13"/>
    </row>
    <row r="547" spans="6:12" s="53" customFormat="1" x14ac:dyDescent="0.25">
      <c r="F547" s="54"/>
      <c r="H547" s="12"/>
      <c r="I547" s="54"/>
      <c r="L547" s="13"/>
    </row>
    <row r="548" spans="6:12" s="53" customFormat="1" x14ac:dyDescent="0.25">
      <c r="F548" s="54"/>
      <c r="H548" s="12"/>
      <c r="I548" s="54"/>
      <c r="L548" s="13"/>
    </row>
    <row r="549" spans="6:12" s="53" customFormat="1" x14ac:dyDescent="0.25">
      <c r="F549" s="54"/>
      <c r="H549" s="12"/>
      <c r="I549" s="54"/>
      <c r="L549" s="13"/>
    </row>
    <row r="550" spans="6:12" s="53" customFormat="1" x14ac:dyDescent="0.25">
      <c r="F550" s="54"/>
      <c r="H550" s="12"/>
      <c r="I550" s="54"/>
      <c r="L550" s="13"/>
    </row>
    <row r="551" spans="6:12" s="53" customFormat="1" x14ac:dyDescent="0.25">
      <c r="F551" s="54"/>
      <c r="H551" s="12"/>
      <c r="I551" s="54"/>
      <c r="L551" s="13"/>
    </row>
    <row r="552" spans="6:12" s="53" customFormat="1" x14ac:dyDescent="0.25">
      <c r="F552" s="54"/>
      <c r="H552" s="12"/>
      <c r="I552" s="54"/>
      <c r="L552" s="13"/>
    </row>
    <row r="553" spans="6:12" s="53" customFormat="1" x14ac:dyDescent="0.25">
      <c r="F553" s="54"/>
      <c r="H553" s="12"/>
      <c r="I553" s="54"/>
      <c r="L553" s="13"/>
    </row>
    <row r="554" spans="6:12" s="53" customFormat="1" x14ac:dyDescent="0.25">
      <c r="F554" s="54"/>
      <c r="H554" s="12"/>
      <c r="I554" s="54"/>
      <c r="L554" s="13"/>
    </row>
    <row r="555" spans="6:12" s="53" customFormat="1" x14ac:dyDescent="0.25">
      <c r="F555" s="54"/>
      <c r="H555" s="12"/>
      <c r="I555" s="54"/>
      <c r="L555" s="13"/>
    </row>
    <row r="556" spans="6:12" s="53" customFormat="1" x14ac:dyDescent="0.25">
      <c r="F556" s="54"/>
      <c r="H556" s="12"/>
      <c r="I556" s="54"/>
      <c r="L556" s="13"/>
    </row>
    <row r="557" spans="6:12" s="53" customFormat="1" x14ac:dyDescent="0.25">
      <c r="F557" s="54"/>
      <c r="H557" s="12"/>
      <c r="I557" s="54"/>
      <c r="L557" s="13"/>
    </row>
    <row r="558" spans="6:12" s="53" customFormat="1" x14ac:dyDescent="0.25">
      <c r="F558" s="54"/>
      <c r="H558" s="12"/>
      <c r="I558" s="54"/>
      <c r="L558" s="13"/>
    </row>
    <row r="559" spans="6:12" s="53" customFormat="1" x14ac:dyDescent="0.25">
      <c r="F559" s="54"/>
      <c r="H559" s="12"/>
      <c r="I559" s="54"/>
      <c r="L559" s="13"/>
    </row>
    <row r="560" spans="6:12" s="53" customFormat="1" x14ac:dyDescent="0.25">
      <c r="F560" s="54"/>
      <c r="H560" s="12"/>
      <c r="I560" s="54"/>
      <c r="L560" s="13"/>
    </row>
    <row r="561" spans="6:12" s="53" customFormat="1" x14ac:dyDescent="0.25">
      <c r="F561" s="54"/>
      <c r="H561" s="12"/>
      <c r="I561" s="54"/>
      <c r="L561" s="13"/>
    </row>
    <row r="562" spans="6:12" s="53" customFormat="1" x14ac:dyDescent="0.25">
      <c r="F562" s="54"/>
      <c r="H562" s="12"/>
      <c r="I562" s="54"/>
      <c r="L562" s="13"/>
    </row>
    <row r="563" spans="6:12" s="53" customFormat="1" x14ac:dyDescent="0.25">
      <c r="F563" s="54"/>
      <c r="H563" s="12"/>
      <c r="I563" s="54"/>
      <c r="L563" s="13"/>
    </row>
    <row r="564" spans="6:12" s="53" customFormat="1" x14ac:dyDescent="0.25">
      <c r="F564" s="54"/>
      <c r="H564" s="12"/>
      <c r="I564" s="54"/>
      <c r="L564" s="13"/>
    </row>
    <row r="565" spans="6:12" s="53" customFormat="1" x14ac:dyDescent="0.25">
      <c r="F565" s="54"/>
      <c r="H565" s="12"/>
      <c r="I565" s="54"/>
      <c r="L565" s="13"/>
    </row>
    <row r="566" spans="6:12" s="53" customFormat="1" x14ac:dyDescent="0.25">
      <c r="F566" s="54"/>
      <c r="H566" s="12"/>
      <c r="I566" s="54"/>
      <c r="L566" s="13"/>
    </row>
    <row r="567" spans="6:12" s="53" customFormat="1" x14ac:dyDescent="0.25">
      <c r="F567" s="54"/>
      <c r="H567" s="12"/>
      <c r="I567" s="54"/>
      <c r="L567" s="13"/>
    </row>
    <row r="568" spans="6:12" s="53" customFormat="1" x14ac:dyDescent="0.25">
      <c r="F568" s="54"/>
      <c r="H568" s="12"/>
      <c r="I568" s="54"/>
      <c r="L568" s="13"/>
    </row>
    <row r="569" spans="6:12" s="53" customFormat="1" x14ac:dyDescent="0.25">
      <c r="F569" s="54"/>
      <c r="H569" s="12"/>
      <c r="I569" s="54"/>
      <c r="L569" s="13"/>
    </row>
    <row r="570" spans="6:12" s="53" customFormat="1" x14ac:dyDescent="0.25">
      <c r="F570" s="54"/>
      <c r="H570" s="12"/>
      <c r="I570" s="54"/>
      <c r="L570" s="13"/>
    </row>
    <row r="571" spans="6:12" s="53" customFormat="1" x14ac:dyDescent="0.25">
      <c r="F571" s="54"/>
      <c r="H571" s="12"/>
      <c r="I571" s="54"/>
      <c r="L571" s="13"/>
    </row>
    <row r="572" spans="6:12" s="53" customFormat="1" x14ac:dyDescent="0.25">
      <c r="F572" s="54"/>
      <c r="H572" s="12"/>
      <c r="I572" s="54"/>
      <c r="L572" s="13"/>
    </row>
    <row r="573" spans="6:12" s="53" customFormat="1" x14ac:dyDescent="0.25">
      <c r="F573" s="54"/>
      <c r="H573" s="12"/>
      <c r="I573" s="54"/>
      <c r="L573" s="13"/>
    </row>
    <row r="574" spans="6:12" s="53" customFormat="1" x14ac:dyDescent="0.25">
      <c r="F574" s="54"/>
      <c r="H574" s="12"/>
      <c r="I574" s="54"/>
      <c r="L574" s="13"/>
    </row>
    <row r="575" spans="6:12" s="53" customFormat="1" x14ac:dyDescent="0.25">
      <c r="F575" s="54"/>
      <c r="H575" s="12"/>
      <c r="I575" s="54"/>
      <c r="L575" s="13"/>
    </row>
    <row r="576" spans="6:12" s="53" customFormat="1" x14ac:dyDescent="0.25">
      <c r="F576" s="54"/>
      <c r="H576" s="12"/>
      <c r="I576" s="54"/>
      <c r="L576" s="13"/>
    </row>
    <row r="577" spans="6:12" s="53" customFormat="1" x14ac:dyDescent="0.25">
      <c r="F577" s="54"/>
      <c r="H577" s="12"/>
      <c r="I577" s="54"/>
      <c r="L577" s="13"/>
    </row>
    <row r="578" spans="6:12" s="53" customFormat="1" x14ac:dyDescent="0.25">
      <c r="F578" s="54"/>
      <c r="H578" s="12"/>
      <c r="I578" s="54"/>
      <c r="L578" s="13"/>
    </row>
    <row r="579" spans="6:12" s="53" customFormat="1" x14ac:dyDescent="0.25">
      <c r="F579" s="54"/>
      <c r="H579" s="12"/>
      <c r="I579" s="54"/>
      <c r="L579" s="13"/>
    </row>
    <row r="580" spans="6:12" s="53" customFormat="1" x14ac:dyDescent="0.25">
      <c r="F580" s="54"/>
      <c r="H580" s="12"/>
      <c r="I580" s="54"/>
      <c r="L580" s="13"/>
    </row>
    <row r="581" spans="6:12" s="53" customFormat="1" x14ac:dyDescent="0.25">
      <c r="F581" s="54"/>
      <c r="H581" s="12"/>
      <c r="I581" s="54"/>
      <c r="L581" s="13"/>
    </row>
    <row r="582" spans="6:12" s="53" customFormat="1" x14ac:dyDescent="0.25">
      <c r="F582" s="54"/>
      <c r="H582" s="12"/>
      <c r="I582" s="54"/>
      <c r="L582" s="13"/>
    </row>
    <row r="583" spans="6:12" s="53" customFormat="1" x14ac:dyDescent="0.25">
      <c r="F583" s="54"/>
      <c r="H583" s="12"/>
      <c r="I583" s="54"/>
      <c r="L583" s="13"/>
    </row>
    <row r="584" spans="6:12" s="53" customFormat="1" x14ac:dyDescent="0.25">
      <c r="F584" s="54"/>
      <c r="H584" s="12"/>
      <c r="I584" s="54"/>
      <c r="L584" s="13"/>
    </row>
    <row r="585" spans="6:12" s="53" customFormat="1" x14ac:dyDescent="0.25">
      <c r="F585" s="54"/>
      <c r="H585" s="12"/>
      <c r="I585" s="54"/>
      <c r="L585" s="13"/>
    </row>
    <row r="586" spans="6:12" s="53" customFormat="1" x14ac:dyDescent="0.25">
      <c r="F586" s="54"/>
      <c r="H586" s="12"/>
      <c r="I586" s="54"/>
      <c r="L586" s="13"/>
    </row>
    <row r="587" spans="6:12" s="53" customFormat="1" x14ac:dyDescent="0.25">
      <c r="F587" s="54"/>
      <c r="H587" s="12"/>
      <c r="I587" s="54"/>
      <c r="L587" s="13"/>
    </row>
    <row r="588" spans="6:12" s="53" customFormat="1" x14ac:dyDescent="0.25">
      <c r="F588" s="54"/>
      <c r="H588" s="12"/>
      <c r="I588" s="54"/>
      <c r="L588" s="13"/>
    </row>
    <row r="589" spans="6:12" s="53" customFormat="1" x14ac:dyDescent="0.25">
      <c r="F589" s="54"/>
      <c r="H589" s="12"/>
      <c r="I589" s="54"/>
      <c r="L589" s="13"/>
    </row>
    <row r="590" spans="6:12" s="53" customFormat="1" x14ac:dyDescent="0.25">
      <c r="F590" s="54"/>
      <c r="H590" s="12"/>
      <c r="I590" s="54"/>
      <c r="L590" s="13"/>
    </row>
    <row r="591" spans="6:12" s="53" customFormat="1" x14ac:dyDescent="0.25">
      <c r="F591" s="54"/>
      <c r="H591" s="12"/>
      <c r="I591" s="54"/>
      <c r="L591" s="13"/>
    </row>
    <row r="592" spans="6:12" s="53" customFormat="1" x14ac:dyDescent="0.25">
      <c r="F592" s="54"/>
      <c r="H592" s="12"/>
      <c r="I592" s="54"/>
      <c r="L592" s="13"/>
    </row>
    <row r="593" spans="6:12" s="53" customFormat="1" x14ac:dyDescent="0.25">
      <c r="F593" s="54"/>
      <c r="H593" s="12"/>
      <c r="I593" s="54"/>
      <c r="L593" s="13"/>
    </row>
    <row r="594" spans="6:12" s="53" customFormat="1" x14ac:dyDescent="0.25">
      <c r="F594" s="54"/>
      <c r="H594" s="12"/>
      <c r="I594" s="54"/>
      <c r="L594" s="13"/>
    </row>
    <row r="595" spans="6:12" s="53" customFormat="1" x14ac:dyDescent="0.25">
      <c r="F595" s="54"/>
      <c r="H595" s="12"/>
      <c r="I595" s="54"/>
      <c r="L595" s="13"/>
    </row>
    <row r="596" spans="6:12" s="53" customFormat="1" x14ac:dyDescent="0.25">
      <c r="F596" s="54"/>
      <c r="H596" s="12"/>
      <c r="I596" s="54"/>
      <c r="L596" s="13"/>
    </row>
    <row r="597" spans="6:12" s="53" customFormat="1" x14ac:dyDescent="0.25">
      <c r="F597" s="54"/>
      <c r="H597" s="12"/>
      <c r="I597" s="54"/>
      <c r="L597" s="13"/>
    </row>
    <row r="598" spans="6:12" s="53" customFormat="1" x14ac:dyDescent="0.25">
      <c r="F598" s="54"/>
      <c r="H598" s="12"/>
      <c r="I598" s="54"/>
      <c r="L598" s="13"/>
    </row>
    <row r="599" spans="6:12" s="53" customFormat="1" x14ac:dyDescent="0.25">
      <c r="F599" s="54"/>
      <c r="H599" s="12"/>
      <c r="I599" s="54"/>
      <c r="L599" s="13"/>
    </row>
    <row r="600" spans="6:12" s="53" customFormat="1" x14ac:dyDescent="0.25">
      <c r="F600" s="54"/>
      <c r="H600" s="12"/>
      <c r="I600" s="54"/>
      <c r="L600" s="13"/>
    </row>
    <row r="601" spans="6:12" s="53" customFormat="1" x14ac:dyDescent="0.25">
      <c r="F601" s="54"/>
      <c r="H601" s="12"/>
      <c r="I601" s="54"/>
      <c r="L601" s="13"/>
    </row>
    <row r="602" spans="6:12" s="53" customFormat="1" x14ac:dyDescent="0.25">
      <c r="F602" s="54"/>
      <c r="H602" s="12"/>
      <c r="I602" s="54"/>
      <c r="L602" s="13"/>
    </row>
    <row r="603" spans="6:12" s="53" customFormat="1" x14ac:dyDescent="0.25">
      <c r="F603" s="54"/>
      <c r="H603" s="12"/>
      <c r="I603" s="54"/>
      <c r="L603" s="13"/>
    </row>
    <row r="604" spans="6:12" s="53" customFormat="1" x14ac:dyDescent="0.25">
      <c r="F604" s="54"/>
      <c r="H604" s="12"/>
      <c r="I604" s="54"/>
      <c r="L604" s="13"/>
    </row>
    <row r="605" spans="6:12" s="53" customFormat="1" x14ac:dyDescent="0.25">
      <c r="F605" s="54"/>
      <c r="H605" s="12"/>
      <c r="I605" s="54"/>
      <c r="L605" s="13"/>
    </row>
    <row r="606" spans="6:12" s="53" customFormat="1" x14ac:dyDescent="0.25">
      <c r="F606" s="54"/>
      <c r="H606" s="12"/>
      <c r="I606" s="54"/>
      <c r="L606" s="13"/>
    </row>
    <row r="607" spans="6:12" s="53" customFormat="1" x14ac:dyDescent="0.25">
      <c r="F607" s="54"/>
      <c r="H607" s="12"/>
      <c r="I607" s="54"/>
      <c r="L607" s="13"/>
    </row>
    <row r="608" spans="6:12" s="53" customFormat="1" x14ac:dyDescent="0.25">
      <c r="F608" s="54"/>
      <c r="H608" s="12"/>
      <c r="I608" s="54"/>
      <c r="L608" s="13"/>
    </row>
    <row r="609" spans="6:12" s="53" customFormat="1" x14ac:dyDescent="0.25">
      <c r="F609" s="54"/>
      <c r="H609" s="12"/>
      <c r="I609" s="54"/>
      <c r="L609" s="13"/>
    </row>
    <row r="610" spans="6:12" s="53" customFormat="1" x14ac:dyDescent="0.25">
      <c r="F610" s="54"/>
      <c r="H610" s="12"/>
      <c r="I610" s="54"/>
      <c r="L610" s="13"/>
    </row>
    <row r="611" spans="6:12" s="53" customFormat="1" x14ac:dyDescent="0.25">
      <c r="F611" s="54"/>
      <c r="H611" s="12"/>
      <c r="I611" s="54"/>
      <c r="L611" s="13"/>
    </row>
    <row r="612" spans="6:12" s="53" customFormat="1" x14ac:dyDescent="0.25">
      <c r="F612" s="54"/>
      <c r="H612" s="12"/>
      <c r="I612" s="54"/>
      <c r="L612" s="13"/>
    </row>
    <row r="613" spans="6:12" s="53" customFormat="1" x14ac:dyDescent="0.25">
      <c r="F613" s="54"/>
      <c r="H613" s="12"/>
      <c r="I613" s="54"/>
      <c r="L613" s="13"/>
    </row>
    <row r="614" spans="6:12" s="53" customFormat="1" x14ac:dyDescent="0.25">
      <c r="F614" s="54"/>
      <c r="H614" s="12"/>
      <c r="I614" s="54"/>
      <c r="L614" s="13"/>
    </row>
    <row r="615" spans="6:12" s="53" customFormat="1" x14ac:dyDescent="0.25">
      <c r="F615" s="54"/>
      <c r="H615" s="12"/>
      <c r="I615" s="54"/>
      <c r="L615" s="13"/>
    </row>
    <row r="616" spans="6:12" s="53" customFormat="1" x14ac:dyDescent="0.25">
      <c r="F616" s="54"/>
      <c r="H616" s="12"/>
      <c r="I616" s="54"/>
      <c r="L616" s="13"/>
    </row>
    <row r="617" spans="6:12" s="53" customFormat="1" x14ac:dyDescent="0.25">
      <c r="F617" s="54"/>
      <c r="H617" s="12"/>
      <c r="I617" s="54"/>
      <c r="L617" s="13"/>
    </row>
    <row r="618" spans="6:12" s="53" customFormat="1" x14ac:dyDescent="0.25">
      <c r="F618" s="54"/>
      <c r="H618" s="12"/>
      <c r="I618" s="54"/>
      <c r="L618" s="13"/>
    </row>
    <row r="619" spans="6:12" s="53" customFormat="1" x14ac:dyDescent="0.25">
      <c r="F619" s="54"/>
      <c r="H619" s="12"/>
      <c r="I619" s="54"/>
      <c r="L619" s="13"/>
    </row>
    <row r="620" spans="6:12" s="53" customFormat="1" x14ac:dyDescent="0.25">
      <c r="F620" s="54"/>
      <c r="H620" s="12"/>
      <c r="I620" s="54"/>
      <c r="L620" s="13"/>
    </row>
    <row r="621" spans="6:12" s="53" customFormat="1" x14ac:dyDescent="0.25">
      <c r="F621" s="54"/>
      <c r="H621" s="12"/>
      <c r="I621" s="54"/>
      <c r="L621" s="13"/>
    </row>
    <row r="622" spans="6:12" s="53" customFormat="1" x14ac:dyDescent="0.25">
      <c r="F622" s="54"/>
      <c r="H622" s="12"/>
      <c r="I622" s="54"/>
      <c r="L622" s="13"/>
    </row>
    <row r="623" spans="6:12" s="53" customFormat="1" x14ac:dyDescent="0.25">
      <c r="F623" s="54"/>
      <c r="H623" s="12"/>
      <c r="I623" s="54"/>
      <c r="L623" s="13"/>
    </row>
    <row r="624" spans="6:12" s="53" customFormat="1" x14ac:dyDescent="0.25">
      <c r="F624" s="54"/>
      <c r="H624" s="12"/>
      <c r="I624" s="54"/>
      <c r="L624" s="13"/>
    </row>
    <row r="625" spans="6:12" s="53" customFormat="1" x14ac:dyDescent="0.25">
      <c r="F625" s="54"/>
      <c r="H625" s="12"/>
      <c r="I625" s="54"/>
      <c r="L625" s="13"/>
    </row>
    <row r="626" spans="6:12" s="53" customFormat="1" x14ac:dyDescent="0.25">
      <c r="F626" s="54"/>
      <c r="H626" s="12"/>
      <c r="I626" s="54"/>
      <c r="L626" s="13"/>
    </row>
    <row r="627" spans="6:12" s="53" customFormat="1" x14ac:dyDescent="0.25">
      <c r="F627" s="54"/>
      <c r="H627" s="12"/>
      <c r="I627" s="54"/>
      <c r="L627" s="13"/>
    </row>
    <row r="628" spans="6:12" s="53" customFormat="1" x14ac:dyDescent="0.25">
      <c r="F628" s="54"/>
      <c r="H628" s="12"/>
      <c r="I628" s="54"/>
      <c r="L628" s="13"/>
    </row>
    <row r="629" spans="6:12" s="53" customFormat="1" x14ac:dyDescent="0.25">
      <c r="F629" s="54"/>
      <c r="H629" s="12"/>
      <c r="I629" s="54"/>
      <c r="L629" s="13"/>
    </row>
    <row r="630" spans="6:12" s="53" customFormat="1" x14ac:dyDescent="0.25">
      <c r="F630" s="54"/>
      <c r="H630" s="12"/>
      <c r="I630" s="54"/>
      <c r="L630" s="13"/>
    </row>
    <row r="631" spans="6:12" s="53" customFormat="1" x14ac:dyDescent="0.25">
      <c r="F631" s="54"/>
      <c r="H631" s="12"/>
      <c r="I631" s="54"/>
      <c r="L631" s="13"/>
    </row>
    <row r="632" spans="6:12" s="53" customFormat="1" x14ac:dyDescent="0.25">
      <c r="F632" s="54"/>
      <c r="H632" s="12"/>
      <c r="I632" s="54"/>
      <c r="L632" s="13"/>
    </row>
    <row r="633" spans="6:12" s="53" customFormat="1" x14ac:dyDescent="0.25">
      <c r="F633" s="54"/>
      <c r="H633" s="12"/>
      <c r="I633" s="54"/>
      <c r="L633" s="13"/>
    </row>
    <row r="634" spans="6:12" s="53" customFormat="1" x14ac:dyDescent="0.25">
      <c r="F634" s="54"/>
      <c r="H634" s="12"/>
      <c r="I634" s="54"/>
      <c r="L634" s="13"/>
    </row>
    <row r="635" spans="6:12" s="53" customFormat="1" x14ac:dyDescent="0.25">
      <c r="F635" s="54"/>
      <c r="H635" s="12"/>
      <c r="I635" s="54"/>
      <c r="L635" s="13"/>
    </row>
    <row r="636" spans="6:12" s="53" customFormat="1" x14ac:dyDescent="0.25">
      <c r="F636" s="54"/>
      <c r="H636" s="12"/>
      <c r="I636" s="54"/>
      <c r="L636" s="13"/>
    </row>
    <row r="637" spans="6:12" s="53" customFormat="1" x14ac:dyDescent="0.25">
      <c r="F637" s="54"/>
      <c r="H637" s="12"/>
      <c r="I637" s="54"/>
      <c r="L637" s="13"/>
    </row>
    <row r="638" spans="6:12" s="53" customFormat="1" x14ac:dyDescent="0.25">
      <c r="F638" s="54"/>
      <c r="H638" s="12"/>
      <c r="I638" s="54"/>
      <c r="L638" s="13"/>
    </row>
    <row r="639" spans="6:12" s="53" customFormat="1" x14ac:dyDescent="0.25">
      <c r="F639" s="54"/>
      <c r="H639" s="12"/>
      <c r="I639" s="54"/>
      <c r="L639" s="13"/>
    </row>
    <row r="640" spans="6:12" s="53" customFormat="1" x14ac:dyDescent="0.25">
      <c r="F640" s="54"/>
      <c r="H640" s="12"/>
      <c r="I640" s="54"/>
      <c r="L640" s="13"/>
    </row>
    <row r="641" spans="6:12" s="53" customFormat="1" x14ac:dyDescent="0.25">
      <c r="F641" s="54"/>
      <c r="H641" s="12"/>
      <c r="I641" s="54"/>
      <c r="L641" s="13"/>
    </row>
    <row r="642" spans="6:12" s="53" customFormat="1" x14ac:dyDescent="0.25">
      <c r="F642" s="54"/>
      <c r="H642" s="12"/>
      <c r="I642" s="54"/>
      <c r="L642" s="13"/>
    </row>
    <row r="643" spans="6:12" s="53" customFormat="1" x14ac:dyDescent="0.25">
      <c r="F643" s="54"/>
      <c r="H643" s="12"/>
      <c r="I643" s="54"/>
      <c r="L643" s="13"/>
    </row>
    <row r="644" spans="6:12" s="53" customFormat="1" x14ac:dyDescent="0.25">
      <c r="F644" s="54"/>
      <c r="H644" s="12"/>
      <c r="I644" s="54"/>
      <c r="L644" s="13"/>
    </row>
    <row r="645" spans="6:12" s="53" customFormat="1" x14ac:dyDescent="0.25">
      <c r="F645" s="54"/>
      <c r="H645" s="12"/>
      <c r="I645" s="54"/>
      <c r="L645" s="13"/>
    </row>
    <row r="646" spans="6:12" s="53" customFormat="1" x14ac:dyDescent="0.25">
      <c r="F646" s="54"/>
      <c r="H646" s="12"/>
      <c r="I646" s="54"/>
      <c r="L646" s="13"/>
    </row>
    <row r="647" spans="6:12" s="53" customFormat="1" x14ac:dyDescent="0.25">
      <c r="F647" s="54"/>
      <c r="H647" s="12"/>
      <c r="I647" s="54"/>
      <c r="L647" s="13"/>
    </row>
    <row r="648" spans="6:12" s="53" customFormat="1" x14ac:dyDescent="0.25">
      <c r="F648" s="54"/>
      <c r="H648" s="12"/>
      <c r="I648" s="54"/>
      <c r="L648" s="13"/>
    </row>
    <row r="649" spans="6:12" s="53" customFormat="1" x14ac:dyDescent="0.25">
      <c r="F649" s="54"/>
      <c r="H649" s="12"/>
      <c r="I649" s="54"/>
      <c r="L649" s="13"/>
    </row>
    <row r="650" spans="6:12" s="53" customFormat="1" x14ac:dyDescent="0.25">
      <c r="F650" s="54"/>
      <c r="H650" s="12"/>
      <c r="I650" s="54"/>
      <c r="L650" s="13"/>
    </row>
    <row r="651" spans="6:12" s="53" customFormat="1" x14ac:dyDescent="0.25">
      <c r="F651" s="54"/>
      <c r="H651" s="12"/>
      <c r="I651" s="54"/>
      <c r="L651" s="13"/>
    </row>
    <row r="652" spans="6:12" s="53" customFormat="1" x14ac:dyDescent="0.25">
      <c r="F652" s="54"/>
      <c r="H652" s="12"/>
      <c r="I652" s="54"/>
      <c r="L652" s="13"/>
    </row>
    <row r="653" spans="6:12" s="53" customFormat="1" x14ac:dyDescent="0.25">
      <c r="F653" s="54"/>
      <c r="H653" s="12"/>
      <c r="I653" s="54"/>
      <c r="L653" s="13"/>
    </row>
    <row r="654" spans="6:12" s="53" customFormat="1" x14ac:dyDescent="0.25">
      <c r="F654" s="54"/>
      <c r="H654" s="12"/>
      <c r="I654" s="54"/>
      <c r="L654" s="13"/>
    </row>
    <row r="655" spans="6:12" s="53" customFormat="1" x14ac:dyDescent="0.25">
      <c r="F655" s="54"/>
      <c r="H655" s="12"/>
      <c r="I655" s="54"/>
      <c r="L655" s="13"/>
    </row>
    <row r="656" spans="6:12" s="53" customFormat="1" x14ac:dyDescent="0.25">
      <c r="F656" s="54"/>
      <c r="H656" s="12"/>
      <c r="I656" s="54"/>
      <c r="L656" s="13"/>
    </row>
    <row r="657" spans="6:12" s="53" customFormat="1" x14ac:dyDescent="0.25">
      <c r="F657" s="54"/>
      <c r="H657" s="12"/>
      <c r="I657" s="54"/>
      <c r="L657" s="13"/>
    </row>
    <row r="658" spans="6:12" s="53" customFormat="1" x14ac:dyDescent="0.25">
      <c r="F658" s="54"/>
      <c r="H658" s="12"/>
      <c r="I658" s="54"/>
      <c r="L658" s="13"/>
    </row>
    <row r="659" spans="6:12" s="53" customFormat="1" x14ac:dyDescent="0.25">
      <c r="F659" s="54"/>
      <c r="H659" s="12"/>
      <c r="I659" s="54"/>
      <c r="L659" s="13"/>
    </row>
    <row r="660" spans="6:12" s="53" customFormat="1" x14ac:dyDescent="0.25">
      <c r="F660" s="54"/>
      <c r="H660" s="12"/>
      <c r="I660" s="54"/>
      <c r="L660" s="13"/>
    </row>
    <row r="661" spans="6:12" s="53" customFormat="1" x14ac:dyDescent="0.25">
      <c r="F661" s="54"/>
      <c r="H661" s="12"/>
      <c r="I661" s="54"/>
      <c r="L661" s="13"/>
    </row>
    <row r="662" spans="6:12" s="53" customFormat="1" x14ac:dyDescent="0.25">
      <c r="F662" s="54"/>
      <c r="H662" s="12"/>
      <c r="I662" s="54"/>
      <c r="L662" s="13"/>
    </row>
    <row r="663" spans="6:12" s="53" customFormat="1" x14ac:dyDescent="0.25">
      <c r="F663" s="54"/>
      <c r="H663" s="12"/>
      <c r="I663" s="54"/>
      <c r="L663" s="13"/>
    </row>
    <row r="664" spans="6:12" s="53" customFormat="1" x14ac:dyDescent="0.25">
      <c r="F664" s="54"/>
      <c r="H664" s="12"/>
      <c r="I664" s="54"/>
      <c r="L664" s="13"/>
    </row>
    <row r="665" spans="6:12" s="53" customFormat="1" x14ac:dyDescent="0.25">
      <c r="F665" s="54"/>
      <c r="H665" s="12"/>
      <c r="I665" s="54"/>
      <c r="L665" s="13"/>
    </row>
    <row r="666" spans="6:12" s="53" customFormat="1" x14ac:dyDescent="0.25">
      <c r="F666" s="54"/>
      <c r="H666" s="12"/>
      <c r="I666" s="54"/>
      <c r="L666" s="13"/>
    </row>
    <row r="667" spans="6:12" s="53" customFormat="1" x14ac:dyDescent="0.25">
      <c r="F667" s="54"/>
      <c r="H667" s="12"/>
      <c r="I667" s="54"/>
      <c r="L667" s="13"/>
    </row>
    <row r="668" spans="6:12" s="53" customFormat="1" x14ac:dyDescent="0.25">
      <c r="F668" s="54"/>
      <c r="H668" s="12"/>
      <c r="I668" s="54"/>
      <c r="L668" s="13"/>
    </row>
    <row r="669" spans="6:12" s="53" customFormat="1" x14ac:dyDescent="0.25">
      <c r="F669" s="54"/>
      <c r="H669" s="12"/>
      <c r="I669" s="54"/>
      <c r="L669" s="13"/>
    </row>
    <row r="670" spans="6:12" s="53" customFormat="1" x14ac:dyDescent="0.25">
      <c r="F670" s="54"/>
      <c r="H670" s="12"/>
      <c r="I670" s="54"/>
      <c r="L670" s="13"/>
    </row>
    <row r="671" spans="6:12" s="53" customFormat="1" x14ac:dyDescent="0.25">
      <c r="F671" s="54"/>
      <c r="H671" s="12"/>
      <c r="I671" s="54"/>
      <c r="L671" s="13"/>
    </row>
    <row r="672" spans="6:12" s="53" customFormat="1" x14ac:dyDescent="0.25">
      <c r="F672" s="54"/>
      <c r="H672" s="12"/>
      <c r="I672" s="54"/>
      <c r="L672" s="13"/>
    </row>
    <row r="673" spans="6:12" s="53" customFormat="1" x14ac:dyDescent="0.25">
      <c r="F673" s="54"/>
      <c r="H673" s="12"/>
      <c r="I673" s="54"/>
      <c r="L673" s="13"/>
    </row>
    <row r="674" spans="6:12" s="53" customFormat="1" x14ac:dyDescent="0.25">
      <c r="F674" s="54"/>
      <c r="H674" s="12"/>
      <c r="I674" s="54"/>
      <c r="L674" s="13"/>
    </row>
    <row r="675" spans="6:12" s="53" customFormat="1" x14ac:dyDescent="0.25">
      <c r="F675" s="54"/>
      <c r="H675" s="12"/>
      <c r="I675" s="54"/>
      <c r="L675" s="13"/>
    </row>
    <row r="676" spans="6:12" s="53" customFormat="1" x14ac:dyDescent="0.25">
      <c r="F676" s="54"/>
      <c r="H676" s="12"/>
      <c r="I676" s="54"/>
      <c r="L676" s="13"/>
    </row>
    <row r="677" spans="6:12" s="53" customFormat="1" x14ac:dyDescent="0.25">
      <c r="F677" s="54"/>
      <c r="H677" s="12"/>
      <c r="I677" s="54"/>
      <c r="L677" s="13"/>
    </row>
    <row r="678" spans="6:12" s="53" customFormat="1" x14ac:dyDescent="0.25">
      <c r="F678" s="54"/>
      <c r="H678" s="12"/>
      <c r="I678" s="54"/>
      <c r="L678" s="13"/>
    </row>
    <row r="679" spans="6:12" s="53" customFormat="1" x14ac:dyDescent="0.25">
      <c r="F679" s="54"/>
      <c r="H679" s="12"/>
      <c r="I679" s="54"/>
      <c r="L679" s="13"/>
    </row>
    <row r="680" spans="6:12" s="53" customFormat="1" x14ac:dyDescent="0.25">
      <c r="F680" s="54"/>
      <c r="H680" s="12"/>
      <c r="I680" s="54"/>
      <c r="L680" s="13"/>
    </row>
    <row r="681" spans="6:12" s="53" customFormat="1" x14ac:dyDescent="0.25">
      <c r="F681" s="54"/>
      <c r="H681" s="12"/>
      <c r="I681" s="54"/>
      <c r="L681" s="13"/>
    </row>
    <row r="682" spans="6:12" s="53" customFormat="1" x14ac:dyDescent="0.25">
      <c r="F682" s="54"/>
      <c r="H682" s="12"/>
      <c r="I682" s="54"/>
      <c r="L682" s="13"/>
    </row>
    <row r="683" spans="6:12" s="53" customFormat="1" x14ac:dyDescent="0.25">
      <c r="F683" s="54"/>
      <c r="H683" s="12"/>
      <c r="I683" s="54"/>
      <c r="L683" s="13"/>
    </row>
    <row r="684" spans="6:12" s="53" customFormat="1" x14ac:dyDescent="0.25">
      <c r="F684" s="54"/>
      <c r="H684" s="12"/>
      <c r="I684" s="54"/>
      <c r="L684" s="13"/>
    </row>
    <row r="685" spans="6:12" s="53" customFormat="1" x14ac:dyDescent="0.25">
      <c r="F685" s="54"/>
      <c r="H685" s="12"/>
      <c r="I685" s="54"/>
      <c r="L685" s="13"/>
    </row>
    <row r="686" spans="6:12" s="53" customFormat="1" x14ac:dyDescent="0.25">
      <c r="F686" s="54"/>
      <c r="H686" s="12"/>
      <c r="I686" s="54"/>
      <c r="L686" s="13"/>
    </row>
    <row r="687" spans="6:12" s="53" customFormat="1" x14ac:dyDescent="0.25">
      <c r="F687" s="54"/>
      <c r="H687" s="12"/>
      <c r="I687" s="54"/>
      <c r="L687" s="13"/>
    </row>
    <row r="688" spans="6:12" s="53" customFormat="1" x14ac:dyDescent="0.25">
      <c r="F688" s="54"/>
      <c r="H688" s="12"/>
      <c r="I688" s="54"/>
      <c r="L688" s="13"/>
    </row>
    <row r="689" spans="6:12" s="53" customFormat="1" x14ac:dyDescent="0.25">
      <c r="F689" s="54"/>
      <c r="H689" s="12"/>
      <c r="I689" s="54"/>
      <c r="L689" s="13"/>
    </row>
    <row r="690" spans="6:12" s="53" customFormat="1" x14ac:dyDescent="0.25">
      <c r="F690" s="54"/>
      <c r="H690" s="12"/>
      <c r="I690" s="54"/>
      <c r="L690" s="13"/>
    </row>
    <row r="691" spans="6:12" s="53" customFormat="1" x14ac:dyDescent="0.25">
      <c r="F691" s="54"/>
      <c r="H691" s="12"/>
      <c r="I691" s="54"/>
      <c r="L691" s="13"/>
    </row>
    <row r="692" spans="6:12" s="53" customFormat="1" x14ac:dyDescent="0.25">
      <c r="F692" s="54"/>
      <c r="H692" s="12"/>
      <c r="I692" s="54"/>
      <c r="L692" s="13"/>
    </row>
    <row r="693" spans="6:12" s="53" customFormat="1" x14ac:dyDescent="0.25">
      <c r="F693" s="54"/>
      <c r="H693" s="12"/>
      <c r="I693" s="54"/>
      <c r="L693" s="13"/>
    </row>
    <row r="694" spans="6:12" s="53" customFormat="1" x14ac:dyDescent="0.25">
      <c r="F694" s="54"/>
      <c r="H694" s="12"/>
      <c r="I694" s="54"/>
      <c r="L694" s="13"/>
    </row>
    <row r="695" spans="6:12" s="53" customFormat="1" x14ac:dyDescent="0.25">
      <c r="F695" s="54"/>
      <c r="H695" s="12"/>
      <c r="I695" s="54"/>
      <c r="L695" s="13"/>
    </row>
    <row r="696" spans="6:12" s="53" customFormat="1" x14ac:dyDescent="0.25">
      <c r="F696" s="54"/>
      <c r="H696" s="12"/>
      <c r="I696" s="54"/>
      <c r="L696" s="13"/>
    </row>
    <row r="697" spans="6:12" s="53" customFormat="1" x14ac:dyDescent="0.25">
      <c r="F697" s="54"/>
      <c r="H697" s="12"/>
      <c r="I697" s="54"/>
      <c r="L697" s="13"/>
    </row>
    <row r="698" spans="6:12" s="53" customFormat="1" x14ac:dyDescent="0.25">
      <c r="F698" s="54"/>
      <c r="H698" s="12"/>
      <c r="I698" s="54"/>
      <c r="L698" s="13"/>
    </row>
    <row r="699" spans="6:12" s="53" customFormat="1" x14ac:dyDescent="0.25">
      <c r="F699" s="54"/>
      <c r="H699" s="12"/>
      <c r="I699" s="54"/>
      <c r="L699" s="13"/>
    </row>
    <row r="700" spans="6:12" s="53" customFormat="1" x14ac:dyDescent="0.25">
      <c r="F700" s="54"/>
      <c r="H700" s="12"/>
      <c r="I700" s="54"/>
      <c r="L700" s="13"/>
    </row>
    <row r="701" spans="6:12" s="53" customFormat="1" x14ac:dyDescent="0.25">
      <c r="F701" s="54"/>
      <c r="H701" s="12"/>
      <c r="I701" s="54"/>
      <c r="L701" s="13"/>
    </row>
    <row r="702" spans="6:12" s="53" customFormat="1" x14ac:dyDescent="0.25">
      <c r="F702" s="54"/>
      <c r="H702" s="12"/>
      <c r="I702" s="54"/>
      <c r="L702" s="13"/>
    </row>
    <row r="703" spans="6:12" s="53" customFormat="1" x14ac:dyDescent="0.25">
      <c r="F703" s="54"/>
      <c r="H703" s="12"/>
      <c r="I703" s="54"/>
      <c r="L703" s="13"/>
    </row>
    <row r="704" spans="6:12" s="53" customFormat="1" x14ac:dyDescent="0.25">
      <c r="F704" s="54"/>
      <c r="H704" s="12"/>
      <c r="I704" s="54"/>
      <c r="L704" s="13"/>
    </row>
    <row r="705" spans="6:12" s="53" customFormat="1" x14ac:dyDescent="0.25">
      <c r="F705" s="54"/>
      <c r="H705" s="12"/>
      <c r="I705" s="54"/>
      <c r="L705" s="13"/>
    </row>
    <row r="706" spans="6:12" s="53" customFormat="1" x14ac:dyDescent="0.25">
      <c r="F706" s="54"/>
      <c r="H706" s="12"/>
      <c r="I706" s="54"/>
      <c r="L706" s="13"/>
    </row>
    <row r="707" spans="6:12" s="53" customFormat="1" x14ac:dyDescent="0.25">
      <c r="F707" s="54"/>
      <c r="H707" s="12"/>
      <c r="I707" s="54"/>
      <c r="L707" s="13"/>
    </row>
    <row r="708" spans="6:12" s="53" customFormat="1" x14ac:dyDescent="0.25">
      <c r="F708" s="54"/>
      <c r="H708" s="12"/>
      <c r="I708" s="54"/>
      <c r="L708" s="13"/>
    </row>
    <row r="709" spans="6:12" s="53" customFormat="1" x14ac:dyDescent="0.25">
      <c r="F709" s="54"/>
      <c r="H709" s="12"/>
      <c r="I709" s="54"/>
      <c r="L709" s="13"/>
    </row>
    <row r="710" spans="6:12" s="53" customFormat="1" x14ac:dyDescent="0.25">
      <c r="F710" s="54"/>
      <c r="H710" s="12"/>
      <c r="I710" s="54"/>
      <c r="L710" s="13"/>
    </row>
    <row r="711" spans="6:12" s="53" customFormat="1" x14ac:dyDescent="0.25">
      <c r="F711" s="54"/>
      <c r="H711" s="12"/>
      <c r="I711" s="54"/>
      <c r="L711" s="13"/>
    </row>
    <row r="712" spans="6:12" s="53" customFormat="1" x14ac:dyDescent="0.25">
      <c r="F712" s="54"/>
      <c r="H712" s="12"/>
      <c r="I712" s="54"/>
      <c r="L712" s="13"/>
    </row>
    <row r="713" spans="6:12" s="53" customFormat="1" x14ac:dyDescent="0.25">
      <c r="F713" s="54"/>
      <c r="H713" s="12"/>
      <c r="I713" s="54"/>
      <c r="L713" s="13"/>
    </row>
    <row r="714" spans="6:12" s="53" customFormat="1" x14ac:dyDescent="0.25">
      <c r="F714" s="54"/>
      <c r="H714" s="12"/>
      <c r="I714" s="54"/>
      <c r="L714" s="13"/>
    </row>
    <row r="715" spans="6:12" s="53" customFormat="1" x14ac:dyDescent="0.25">
      <c r="F715" s="54"/>
      <c r="H715" s="12"/>
      <c r="I715" s="54"/>
      <c r="L715" s="13"/>
    </row>
    <row r="716" spans="6:12" s="53" customFormat="1" x14ac:dyDescent="0.25">
      <c r="F716" s="54"/>
      <c r="H716" s="12"/>
      <c r="I716" s="54"/>
      <c r="L716" s="13"/>
    </row>
    <row r="717" spans="6:12" s="53" customFormat="1" x14ac:dyDescent="0.25">
      <c r="F717" s="54"/>
      <c r="H717" s="12"/>
      <c r="I717" s="54"/>
      <c r="L717" s="13"/>
    </row>
    <row r="718" spans="6:12" s="53" customFormat="1" x14ac:dyDescent="0.25">
      <c r="F718" s="54"/>
      <c r="H718" s="12"/>
      <c r="I718" s="54"/>
      <c r="L718" s="13"/>
    </row>
    <row r="719" spans="6:12" s="53" customFormat="1" x14ac:dyDescent="0.25">
      <c r="F719" s="54"/>
      <c r="H719" s="12"/>
      <c r="I719" s="54"/>
      <c r="L719" s="13"/>
    </row>
    <row r="720" spans="6:12" s="53" customFormat="1" x14ac:dyDescent="0.25">
      <c r="F720" s="54"/>
      <c r="H720" s="12"/>
      <c r="I720" s="54"/>
      <c r="L720" s="13"/>
    </row>
    <row r="721" spans="6:12" s="53" customFormat="1" x14ac:dyDescent="0.25">
      <c r="F721" s="54"/>
      <c r="H721" s="12"/>
      <c r="I721" s="54"/>
      <c r="L721" s="13"/>
    </row>
    <row r="722" spans="6:12" s="53" customFormat="1" x14ac:dyDescent="0.25">
      <c r="F722" s="54"/>
      <c r="H722" s="12"/>
      <c r="I722" s="54"/>
      <c r="L722" s="13"/>
    </row>
    <row r="723" spans="6:12" s="53" customFormat="1" x14ac:dyDescent="0.25">
      <c r="F723" s="54"/>
      <c r="H723" s="12"/>
      <c r="I723" s="54"/>
      <c r="L723" s="13"/>
    </row>
    <row r="724" spans="6:12" s="53" customFormat="1" x14ac:dyDescent="0.25">
      <c r="F724" s="54"/>
      <c r="H724" s="12"/>
      <c r="I724" s="54"/>
      <c r="L724" s="13"/>
    </row>
    <row r="725" spans="6:12" s="53" customFormat="1" x14ac:dyDescent="0.25">
      <c r="F725" s="54"/>
      <c r="H725" s="12"/>
      <c r="I725" s="54"/>
      <c r="L725" s="13"/>
    </row>
    <row r="726" spans="6:12" s="53" customFormat="1" x14ac:dyDescent="0.25">
      <c r="F726" s="54"/>
      <c r="H726" s="12"/>
      <c r="I726" s="54"/>
      <c r="L726" s="13"/>
    </row>
    <row r="727" spans="6:12" s="53" customFormat="1" x14ac:dyDescent="0.25">
      <c r="F727" s="54"/>
      <c r="H727" s="12"/>
      <c r="I727" s="54"/>
      <c r="L727" s="13"/>
    </row>
    <row r="728" spans="6:12" s="53" customFormat="1" x14ac:dyDescent="0.25">
      <c r="F728" s="54"/>
      <c r="H728" s="12"/>
      <c r="I728" s="54"/>
      <c r="L728" s="13"/>
    </row>
    <row r="729" spans="6:12" s="53" customFormat="1" x14ac:dyDescent="0.25">
      <c r="F729" s="54"/>
      <c r="H729" s="12"/>
      <c r="I729" s="54"/>
      <c r="L729" s="13"/>
    </row>
    <row r="730" spans="6:12" s="53" customFormat="1" x14ac:dyDescent="0.25">
      <c r="F730" s="54"/>
      <c r="H730" s="12"/>
      <c r="I730" s="54"/>
      <c r="L730" s="13"/>
    </row>
    <row r="731" spans="6:12" s="53" customFormat="1" x14ac:dyDescent="0.25">
      <c r="F731" s="54"/>
      <c r="H731" s="12"/>
      <c r="I731" s="54"/>
      <c r="L731" s="13"/>
    </row>
    <row r="732" spans="6:12" s="53" customFormat="1" x14ac:dyDescent="0.25">
      <c r="F732" s="54"/>
      <c r="H732" s="12"/>
      <c r="I732" s="54"/>
      <c r="L732" s="13"/>
    </row>
    <row r="733" spans="6:12" s="53" customFormat="1" x14ac:dyDescent="0.25">
      <c r="F733" s="54"/>
      <c r="H733" s="12"/>
      <c r="I733" s="54"/>
      <c r="L733" s="13"/>
    </row>
    <row r="734" spans="6:12" s="53" customFormat="1" x14ac:dyDescent="0.25">
      <c r="F734" s="54"/>
      <c r="H734" s="12"/>
      <c r="I734" s="54"/>
      <c r="L734" s="13"/>
    </row>
    <row r="735" spans="6:12" s="53" customFormat="1" x14ac:dyDescent="0.25">
      <c r="F735" s="54"/>
      <c r="H735" s="12"/>
      <c r="I735" s="54"/>
      <c r="L735" s="13"/>
    </row>
    <row r="736" spans="6:12" s="53" customFormat="1" x14ac:dyDescent="0.25">
      <c r="F736" s="54"/>
      <c r="H736" s="12"/>
      <c r="I736" s="54"/>
      <c r="L736" s="13"/>
    </row>
    <row r="737" spans="6:12" s="53" customFormat="1" x14ac:dyDescent="0.25">
      <c r="F737" s="54"/>
      <c r="H737" s="12"/>
      <c r="I737" s="54"/>
      <c r="L737" s="13"/>
    </row>
    <row r="738" spans="6:12" s="53" customFormat="1" x14ac:dyDescent="0.25">
      <c r="F738" s="54"/>
      <c r="H738" s="12"/>
      <c r="I738" s="54"/>
      <c r="L738" s="13"/>
    </row>
    <row r="739" spans="6:12" s="53" customFormat="1" x14ac:dyDescent="0.25">
      <c r="F739" s="54"/>
      <c r="H739" s="12"/>
      <c r="I739" s="54"/>
      <c r="L739" s="13"/>
    </row>
    <row r="740" spans="6:12" s="53" customFormat="1" x14ac:dyDescent="0.25">
      <c r="F740" s="54"/>
      <c r="H740" s="12"/>
      <c r="I740" s="54"/>
      <c r="L740" s="13"/>
    </row>
    <row r="741" spans="6:12" s="53" customFormat="1" x14ac:dyDescent="0.25">
      <c r="F741" s="54"/>
      <c r="H741" s="12"/>
      <c r="I741" s="54"/>
      <c r="L741" s="13"/>
    </row>
    <row r="742" spans="6:12" s="53" customFormat="1" x14ac:dyDescent="0.25">
      <c r="F742" s="54"/>
      <c r="H742" s="12"/>
      <c r="I742" s="54"/>
      <c r="L742" s="13"/>
    </row>
    <row r="743" spans="6:12" s="53" customFormat="1" x14ac:dyDescent="0.25">
      <c r="F743" s="54"/>
      <c r="H743" s="12"/>
      <c r="I743" s="54"/>
      <c r="L743" s="13"/>
    </row>
    <row r="744" spans="6:12" s="53" customFormat="1" x14ac:dyDescent="0.25">
      <c r="F744" s="54"/>
      <c r="H744" s="12"/>
      <c r="I744" s="54"/>
      <c r="L744" s="13"/>
    </row>
    <row r="745" spans="6:12" s="53" customFormat="1" x14ac:dyDescent="0.25">
      <c r="F745" s="54"/>
      <c r="H745" s="12"/>
      <c r="I745" s="54"/>
      <c r="L745" s="13"/>
    </row>
    <row r="746" spans="6:12" s="53" customFormat="1" x14ac:dyDescent="0.25">
      <c r="F746" s="54"/>
      <c r="H746" s="12"/>
      <c r="I746" s="54"/>
      <c r="L746" s="13"/>
    </row>
    <row r="747" spans="6:12" s="53" customFormat="1" x14ac:dyDescent="0.25">
      <c r="F747" s="54"/>
      <c r="H747" s="12"/>
      <c r="I747" s="54"/>
      <c r="L747" s="13"/>
    </row>
    <row r="748" spans="6:12" s="53" customFormat="1" x14ac:dyDescent="0.25">
      <c r="F748" s="54"/>
      <c r="H748" s="12"/>
      <c r="I748" s="54"/>
      <c r="L748" s="13"/>
    </row>
    <row r="749" spans="6:12" s="53" customFormat="1" x14ac:dyDescent="0.25">
      <c r="F749" s="54"/>
      <c r="H749" s="12"/>
      <c r="I749" s="54"/>
      <c r="L749" s="13"/>
    </row>
    <row r="750" spans="6:12" s="53" customFormat="1" x14ac:dyDescent="0.25">
      <c r="F750" s="54"/>
      <c r="H750" s="12"/>
      <c r="I750" s="54"/>
      <c r="L750" s="13"/>
    </row>
    <row r="751" spans="6:12" s="53" customFormat="1" x14ac:dyDescent="0.25">
      <c r="F751" s="54"/>
      <c r="H751" s="12"/>
      <c r="I751" s="54"/>
      <c r="L751" s="13"/>
    </row>
    <row r="752" spans="6:12" s="53" customFormat="1" x14ac:dyDescent="0.25">
      <c r="F752" s="54"/>
      <c r="H752" s="12"/>
      <c r="I752" s="54"/>
      <c r="L752" s="13"/>
    </row>
    <row r="753" spans="6:12" s="53" customFormat="1" x14ac:dyDescent="0.25">
      <c r="F753" s="54"/>
      <c r="H753" s="12"/>
      <c r="I753" s="54"/>
      <c r="L753" s="13"/>
    </row>
    <row r="754" spans="6:12" s="53" customFormat="1" x14ac:dyDescent="0.25">
      <c r="F754" s="54"/>
      <c r="H754" s="12"/>
      <c r="I754" s="54"/>
      <c r="L754" s="13"/>
    </row>
    <row r="755" spans="6:12" s="53" customFormat="1" x14ac:dyDescent="0.25">
      <c r="F755" s="54"/>
      <c r="H755" s="12"/>
      <c r="I755" s="54"/>
      <c r="L755" s="13"/>
    </row>
    <row r="756" spans="6:12" s="53" customFormat="1" x14ac:dyDescent="0.25">
      <c r="F756" s="54"/>
      <c r="H756" s="12"/>
      <c r="I756" s="54"/>
      <c r="L756" s="13"/>
    </row>
    <row r="757" spans="6:12" s="53" customFormat="1" x14ac:dyDescent="0.25">
      <c r="F757" s="54"/>
      <c r="H757" s="12"/>
      <c r="I757" s="54"/>
      <c r="L757" s="13"/>
    </row>
    <row r="758" spans="6:12" s="53" customFormat="1" x14ac:dyDescent="0.25">
      <c r="F758" s="54"/>
      <c r="H758" s="12"/>
      <c r="I758" s="54"/>
      <c r="L758" s="13"/>
    </row>
    <row r="759" spans="6:12" s="53" customFormat="1" x14ac:dyDescent="0.25">
      <c r="F759" s="54"/>
      <c r="H759" s="12"/>
      <c r="I759" s="54"/>
      <c r="L759" s="13"/>
    </row>
    <row r="760" spans="6:12" s="53" customFormat="1" x14ac:dyDescent="0.25">
      <c r="F760" s="54"/>
      <c r="H760" s="12"/>
      <c r="I760" s="54"/>
      <c r="L760" s="13"/>
    </row>
    <row r="761" spans="6:12" s="53" customFormat="1" x14ac:dyDescent="0.25">
      <c r="F761" s="54"/>
      <c r="H761" s="12"/>
      <c r="I761" s="54"/>
      <c r="L761" s="13"/>
    </row>
    <row r="762" spans="6:12" s="53" customFormat="1" x14ac:dyDescent="0.25">
      <c r="F762" s="54"/>
      <c r="H762" s="12"/>
      <c r="I762" s="54"/>
      <c r="L762" s="13"/>
    </row>
    <row r="763" spans="6:12" s="53" customFormat="1" x14ac:dyDescent="0.25">
      <c r="F763" s="54"/>
      <c r="H763" s="12"/>
      <c r="I763" s="54"/>
      <c r="L763" s="13"/>
    </row>
    <row r="764" spans="6:12" s="53" customFormat="1" x14ac:dyDescent="0.25">
      <c r="F764" s="54"/>
      <c r="H764" s="12"/>
      <c r="I764" s="54"/>
      <c r="L764" s="13"/>
    </row>
    <row r="765" spans="6:12" s="53" customFormat="1" x14ac:dyDescent="0.25">
      <c r="F765" s="54"/>
      <c r="H765" s="12"/>
      <c r="I765" s="54"/>
      <c r="L765" s="13"/>
    </row>
    <row r="766" spans="6:12" s="53" customFormat="1" x14ac:dyDescent="0.25">
      <c r="F766" s="54"/>
      <c r="H766" s="12"/>
      <c r="I766" s="54"/>
      <c r="L766" s="13"/>
    </row>
    <row r="767" spans="6:12" s="53" customFormat="1" x14ac:dyDescent="0.25">
      <c r="F767" s="54"/>
      <c r="H767" s="12"/>
      <c r="I767" s="54"/>
      <c r="L767" s="13"/>
    </row>
    <row r="768" spans="6:12" s="53" customFormat="1" x14ac:dyDescent="0.25">
      <c r="F768" s="54"/>
      <c r="H768" s="12"/>
      <c r="I768" s="54"/>
      <c r="L768" s="13"/>
    </row>
    <row r="769" spans="6:12" s="53" customFormat="1" x14ac:dyDescent="0.25">
      <c r="F769" s="54"/>
      <c r="H769" s="12"/>
      <c r="I769" s="54"/>
      <c r="L769" s="13"/>
    </row>
    <row r="770" spans="6:12" s="53" customFormat="1" x14ac:dyDescent="0.25">
      <c r="F770" s="54"/>
      <c r="H770" s="12"/>
      <c r="I770" s="54"/>
      <c r="L770" s="13"/>
    </row>
    <row r="771" spans="6:12" s="53" customFormat="1" x14ac:dyDescent="0.25">
      <c r="F771" s="54"/>
      <c r="H771" s="12"/>
      <c r="I771" s="54"/>
      <c r="L771" s="13"/>
    </row>
    <row r="772" spans="6:12" s="53" customFormat="1" x14ac:dyDescent="0.25">
      <c r="F772" s="54"/>
      <c r="H772" s="12"/>
      <c r="I772" s="54"/>
      <c r="L772" s="13"/>
    </row>
    <row r="773" spans="6:12" s="53" customFormat="1" x14ac:dyDescent="0.25">
      <c r="F773" s="54"/>
      <c r="H773" s="12"/>
      <c r="I773" s="54"/>
      <c r="L773" s="13"/>
    </row>
    <row r="774" spans="6:12" s="53" customFormat="1" x14ac:dyDescent="0.25">
      <c r="F774" s="54"/>
      <c r="H774" s="12"/>
      <c r="I774" s="54"/>
      <c r="L774" s="13"/>
    </row>
    <row r="775" spans="6:12" s="53" customFormat="1" x14ac:dyDescent="0.25">
      <c r="F775" s="54"/>
      <c r="H775" s="12"/>
      <c r="I775" s="54"/>
      <c r="L775" s="13"/>
    </row>
    <row r="776" spans="6:12" s="53" customFormat="1" x14ac:dyDescent="0.25">
      <c r="F776" s="54"/>
      <c r="H776" s="12"/>
      <c r="I776" s="54"/>
      <c r="L776" s="13"/>
    </row>
    <row r="777" spans="6:12" s="53" customFormat="1" x14ac:dyDescent="0.25">
      <c r="F777" s="54"/>
      <c r="H777" s="12"/>
      <c r="I777" s="54"/>
      <c r="L777" s="13"/>
    </row>
    <row r="778" spans="6:12" s="53" customFormat="1" x14ac:dyDescent="0.25">
      <c r="F778" s="54"/>
      <c r="H778" s="12"/>
      <c r="I778" s="54"/>
      <c r="L778" s="13"/>
    </row>
    <row r="779" spans="6:12" s="53" customFormat="1" x14ac:dyDescent="0.25">
      <c r="F779" s="54"/>
      <c r="H779" s="12"/>
      <c r="I779" s="54"/>
      <c r="L779" s="13"/>
    </row>
    <row r="780" spans="6:12" s="53" customFormat="1" x14ac:dyDescent="0.25">
      <c r="F780" s="54"/>
      <c r="H780" s="12"/>
      <c r="I780" s="54"/>
      <c r="L780" s="13"/>
    </row>
    <row r="781" spans="6:12" s="53" customFormat="1" x14ac:dyDescent="0.25">
      <c r="F781" s="54"/>
      <c r="H781" s="12"/>
      <c r="I781" s="54"/>
      <c r="L781" s="13"/>
    </row>
    <row r="782" spans="6:12" s="53" customFormat="1" x14ac:dyDescent="0.25">
      <c r="F782" s="54"/>
      <c r="H782" s="12"/>
      <c r="I782" s="54"/>
      <c r="L782" s="13"/>
    </row>
    <row r="783" spans="6:12" s="53" customFormat="1" x14ac:dyDescent="0.25">
      <c r="F783" s="54"/>
      <c r="H783" s="12"/>
      <c r="I783" s="54"/>
      <c r="L783" s="13"/>
    </row>
    <row r="784" spans="6:12" s="53" customFormat="1" x14ac:dyDescent="0.25">
      <c r="F784" s="54"/>
      <c r="H784" s="12"/>
      <c r="I784" s="54"/>
      <c r="L784" s="13"/>
    </row>
    <row r="785" spans="6:12" s="53" customFormat="1" x14ac:dyDescent="0.25">
      <c r="F785" s="54"/>
      <c r="H785" s="12"/>
      <c r="I785" s="54"/>
      <c r="L785" s="13"/>
    </row>
    <row r="786" spans="6:12" s="53" customFormat="1" x14ac:dyDescent="0.25">
      <c r="F786" s="54"/>
      <c r="H786" s="12"/>
      <c r="I786" s="54"/>
      <c r="L786" s="13"/>
    </row>
    <row r="787" spans="6:12" s="53" customFormat="1" x14ac:dyDescent="0.25">
      <c r="F787" s="54"/>
      <c r="H787" s="12"/>
      <c r="I787" s="54"/>
      <c r="L787" s="13"/>
    </row>
    <row r="788" spans="6:12" s="53" customFormat="1" x14ac:dyDescent="0.25">
      <c r="F788" s="54"/>
      <c r="H788" s="12"/>
      <c r="I788" s="54"/>
      <c r="L788" s="13"/>
    </row>
    <row r="789" spans="6:12" s="53" customFormat="1" x14ac:dyDescent="0.25">
      <c r="F789" s="54"/>
      <c r="H789" s="12"/>
      <c r="I789" s="54"/>
      <c r="L789" s="13"/>
    </row>
    <row r="790" spans="6:12" s="53" customFormat="1" x14ac:dyDescent="0.25">
      <c r="F790" s="54"/>
      <c r="H790" s="12"/>
      <c r="I790" s="54"/>
      <c r="L790" s="13"/>
    </row>
    <row r="791" spans="6:12" s="53" customFormat="1" x14ac:dyDescent="0.25">
      <c r="F791" s="54"/>
      <c r="H791" s="12"/>
      <c r="I791" s="54"/>
      <c r="L791" s="13"/>
    </row>
    <row r="792" spans="6:12" s="53" customFormat="1" x14ac:dyDescent="0.25">
      <c r="F792" s="54"/>
      <c r="H792" s="12"/>
      <c r="I792" s="54"/>
      <c r="L792" s="13"/>
    </row>
    <row r="793" spans="6:12" s="53" customFormat="1" x14ac:dyDescent="0.25">
      <c r="F793" s="54"/>
      <c r="H793" s="12"/>
      <c r="I793" s="54"/>
      <c r="L793" s="13"/>
    </row>
    <row r="794" spans="6:12" s="53" customFormat="1" x14ac:dyDescent="0.25">
      <c r="F794" s="54"/>
      <c r="H794" s="12"/>
      <c r="I794" s="54"/>
      <c r="L794" s="13"/>
    </row>
    <row r="795" spans="6:12" s="53" customFormat="1" x14ac:dyDescent="0.25">
      <c r="F795" s="54"/>
      <c r="H795" s="12"/>
      <c r="I795" s="54"/>
      <c r="L795" s="13"/>
    </row>
    <row r="796" spans="6:12" s="53" customFormat="1" x14ac:dyDescent="0.25">
      <c r="F796" s="54"/>
      <c r="H796" s="12"/>
      <c r="I796" s="54"/>
      <c r="L796" s="13"/>
    </row>
    <row r="797" spans="6:12" s="53" customFormat="1" x14ac:dyDescent="0.25">
      <c r="F797" s="54"/>
      <c r="H797" s="12"/>
      <c r="I797" s="54"/>
      <c r="L797" s="13"/>
    </row>
    <row r="798" spans="6:12" s="53" customFormat="1" x14ac:dyDescent="0.25">
      <c r="F798" s="54"/>
      <c r="H798" s="12"/>
      <c r="I798" s="54"/>
      <c r="L798" s="13"/>
    </row>
    <row r="799" spans="6:12" s="53" customFormat="1" x14ac:dyDescent="0.25">
      <c r="F799" s="54"/>
      <c r="H799" s="12"/>
      <c r="I799" s="54"/>
      <c r="L799" s="13"/>
    </row>
    <row r="800" spans="6:12" s="53" customFormat="1" x14ac:dyDescent="0.25">
      <c r="F800" s="54"/>
      <c r="H800" s="12"/>
      <c r="I800" s="54"/>
      <c r="L800" s="13"/>
    </row>
    <row r="801" spans="6:12" s="53" customFormat="1" x14ac:dyDescent="0.25">
      <c r="F801" s="54"/>
      <c r="H801" s="12"/>
      <c r="I801" s="54"/>
      <c r="L801" s="13"/>
    </row>
    <row r="802" spans="6:12" s="53" customFormat="1" x14ac:dyDescent="0.25">
      <c r="F802" s="54"/>
      <c r="H802" s="12"/>
      <c r="I802" s="54"/>
      <c r="L802" s="13"/>
    </row>
    <row r="803" spans="6:12" s="53" customFormat="1" x14ac:dyDescent="0.25">
      <c r="F803" s="54"/>
      <c r="H803" s="12"/>
      <c r="I803" s="54"/>
      <c r="L803" s="13"/>
    </row>
    <row r="804" spans="6:12" s="53" customFormat="1" x14ac:dyDescent="0.25">
      <c r="F804" s="54"/>
      <c r="H804" s="12"/>
      <c r="I804" s="54"/>
      <c r="L804" s="13"/>
    </row>
    <row r="805" spans="6:12" s="53" customFormat="1" x14ac:dyDescent="0.25">
      <c r="F805" s="54"/>
      <c r="H805" s="12"/>
      <c r="I805" s="54"/>
      <c r="L805" s="13"/>
    </row>
    <row r="806" spans="6:12" s="53" customFormat="1" x14ac:dyDescent="0.25">
      <c r="F806" s="54"/>
      <c r="H806" s="12"/>
      <c r="I806" s="54"/>
      <c r="L806" s="13"/>
    </row>
    <row r="807" spans="6:12" s="53" customFormat="1" x14ac:dyDescent="0.25">
      <c r="F807" s="54"/>
      <c r="H807" s="12"/>
      <c r="I807" s="54"/>
      <c r="L807" s="13"/>
    </row>
    <row r="808" spans="6:12" s="53" customFormat="1" x14ac:dyDescent="0.25">
      <c r="F808" s="54"/>
      <c r="H808" s="12"/>
      <c r="I808" s="54"/>
      <c r="L808" s="13"/>
    </row>
    <row r="809" spans="6:12" s="53" customFormat="1" x14ac:dyDescent="0.25">
      <c r="F809" s="54"/>
      <c r="H809" s="12"/>
      <c r="I809" s="54"/>
      <c r="L809" s="13"/>
    </row>
    <row r="810" spans="6:12" s="53" customFormat="1" x14ac:dyDescent="0.25">
      <c r="F810" s="54"/>
      <c r="H810" s="12"/>
      <c r="I810" s="54"/>
      <c r="L810" s="13"/>
    </row>
    <row r="811" spans="6:12" s="53" customFormat="1" x14ac:dyDescent="0.25">
      <c r="F811" s="54"/>
      <c r="H811" s="12"/>
      <c r="I811" s="54"/>
      <c r="L811" s="13"/>
    </row>
    <row r="812" spans="6:12" s="53" customFormat="1" x14ac:dyDescent="0.25">
      <c r="F812" s="54"/>
      <c r="H812" s="12"/>
      <c r="I812" s="54"/>
      <c r="L812" s="13"/>
    </row>
    <row r="813" spans="6:12" s="53" customFormat="1" x14ac:dyDescent="0.25">
      <c r="F813" s="54"/>
      <c r="H813" s="12"/>
      <c r="I813" s="54"/>
      <c r="L813" s="13"/>
    </row>
    <row r="814" spans="6:12" s="53" customFormat="1" x14ac:dyDescent="0.25">
      <c r="F814" s="54"/>
      <c r="H814" s="12"/>
      <c r="I814" s="54"/>
      <c r="L814" s="13"/>
    </row>
    <row r="815" spans="6:12" s="53" customFormat="1" x14ac:dyDescent="0.25">
      <c r="F815" s="54"/>
      <c r="H815" s="12"/>
      <c r="I815" s="54"/>
      <c r="L815" s="13"/>
    </row>
    <row r="816" spans="6:12" s="53" customFormat="1" x14ac:dyDescent="0.25">
      <c r="F816" s="54"/>
      <c r="H816" s="12"/>
      <c r="I816" s="54"/>
      <c r="L816" s="13"/>
    </row>
    <row r="817" spans="6:12" s="53" customFormat="1" x14ac:dyDescent="0.25">
      <c r="F817" s="54"/>
      <c r="H817" s="12"/>
      <c r="I817" s="54"/>
      <c r="L817" s="13"/>
    </row>
    <row r="818" spans="6:12" s="53" customFormat="1" x14ac:dyDescent="0.25">
      <c r="F818" s="54"/>
      <c r="H818" s="12"/>
      <c r="I818" s="54"/>
      <c r="L818" s="13"/>
    </row>
    <row r="819" spans="6:12" s="53" customFormat="1" x14ac:dyDescent="0.25">
      <c r="F819" s="54"/>
      <c r="H819" s="12"/>
      <c r="I819" s="54"/>
      <c r="L819" s="13"/>
    </row>
    <row r="820" spans="6:12" s="53" customFormat="1" x14ac:dyDescent="0.25">
      <c r="F820" s="54"/>
      <c r="H820" s="12"/>
      <c r="I820" s="54"/>
      <c r="L820" s="13"/>
    </row>
    <row r="821" spans="6:12" s="53" customFormat="1" x14ac:dyDescent="0.25">
      <c r="F821" s="54"/>
      <c r="H821" s="12"/>
      <c r="I821" s="54"/>
      <c r="L821" s="13"/>
    </row>
    <row r="822" spans="6:12" s="53" customFormat="1" x14ac:dyDescent="0.25">
      <c r="F822" s="54"/>
      <c r="H822" s="12"/>
      <c r="I822" s="54"/>
      <c r="L822" s="13"/>
    </row>
    <row r="823" spans="6:12" s="53" customFormat="1" x14ac:dyDescent="0.25">
      <c r="F823" s="54"/>
      <c r="H823" s="12"/>
      <c r="I823" s="54"/>
      <c r="L823" s="13"/>
    </row>
    <row r="824" spans="6:12" s="53" customFormat="1" x14ac:dyDescent="0.25">
      <c r="F824" s="54"/>
      <c r="H824" s="12"/>
      <c r="I824" s="54"/>
      <c r="L824" s="13"/>
    </row>
    <row r="825" spans="6:12" s="53" customFormat="1" x14ac:dyDescent="0.25">
      <c r="F825" s="54"/>
      <c r="H825" s="12"/>
      <c r="I825" s="54"/>
      <c r="L825" s="13"/>
    </row>
    <row r="826" spans="6:12" s="53" customFormat="1" x14ac:dyDescent="0.25">
      <c r="F826" s="54"/>
      <c r="H826" s="12"/>
      <c r="I826" s="54"/>
      <c r="L826" s="13"/>
    </row>
    <row r="827" spans="6:12" s="53" customFormat="1" x14ac:dyDescent="0.25">
      <c r="F827" s="54"/>
      <c r="H827" s="12"/>
      <c r="I827" s="54"/>
      <c r="L827" s="13"/>
    </row>
    <row r="828" spans="6:12" s="53" customFormat="1" x14ac:dyDescent="0.25">
      <c r="F828" s="54"/>
      <c r="H828" s="12"/>
      <c r="I828" s="54"/>
      <c r="L828" s="13"/>
    </row>
    <row r="829" spans="6:12" s="53" customFormat="1" x14ac:dyDescent="0.25">
      <c r="F829" s="54"/>
      <c r="H829" s="12"/>
      <c r="I829" s="54"/>
      <c r="L829" s="13"/>
    </row>
    <row r="830" spans="6:12" s="53" customFormat="1" x14ac:dyDescent="0.25">
      <c r="F830" s="54"/>
      <c r="H830" s="12"/>
      <c r="I830" s="54"/>
      <c r="L830" s="13"/>
    </row>
    <row r="831" spans="6:12" s="53" customFormat="1" x14ac:dyDescent="0.25">
      <c r="F831" s="54"/>
      <c r="H831" s="12"/>
      <c r="I831" s="54"/>
      <c r="L831" s="13"/>
    </row>
    <row r="832" spans="6:12" s="53" customFormat="1" x14ac:dyDescent="0.25">
      <c r="F832" s="54"/>
      <c r="H832" s="12"/>
      <c r="I832" s="54"/>
      <c r="L832" s="13"/>
    </row>
    <row r="833" spans="6:12" s="53" customFormat="1" x14ac:dyDescent="0.25">
      <c r="F833" s="54"/>
      <c r="H833" s="12"/>
      <c r="I833" s="54"/>
      <c r="L833" s="13"/>
    </row>
    <row r="834" spans="6:12" s="53" customFormat="1" x14ac:dyDescent="0.25">
      <c r="F834" s="54"/>
      <c r="H834" s="12"/>
      <c r="I834" s="54"/>
      <c r="L834" s="13"/>
    </row>
    <row r="835" spans="6:12" s="53" customFormat="1" x14ac:dyDescent="0.25">
      <c r="F835" s="54"/>
      <c r="H835" s="12"/>
      <c r="I835" s="54"/>
      <c r="L835" s="13"/>
    </row>
    <row r="836" spans="6:12" s="53" customFormat="1" x14ac:dyDescent="0.25">
      <c r="F836" s="54"/>
      <c r="H836" s="12"/>
      <c r="I836" s="54"/>
      <c r="L836" s="13"/>
    </row>
    <row r="837" spans="6:12" s="53" customFormat="1" x14ac:dyDescent="0.25">
      <c r="F837" s="54"/>
      <c r="H837" s="12"/>
      <c r="I837" s="54"/>
      <c r="L837" s="13"/>
    </row>
    <row r="838" spans="6:12" s="53" customFormat="1" x14ac:dyDescent="0.25">
      <c r="F838" s="54"/>
      <c r="H838" s="12"/>
      <c r="I838" s="54"/>
      <c r="L838" s="13"/>
    </row>
    <row r="839" spans="6:12" s="53" customFormat="1" x14ac:dyDescent="0.25">
      <c r="F839" s="54"/>
      <c r="H839" s="12"/>
      <c r="I839" s="54"/>
      <c r="L839" s="13"/>
    </row>
    <row r="840" spans="6:12" s="53" customFormat="1" x14ac:dyDescent="0.25">
      <c r="F840" s="54"/>
      <c r="H840" s="12"/>
      <c r="I840" s="54"/>
      <c r="L840" s="13"/>
    </row>
    <row r="841" spans="6:12" s="53" customFormat="1" x14ac:dyDescent="0.25">
      <c r="F841" s="54"/>
      <c r="H841" s="12"/>
      <c r="I841" s="54"/>
      <c r="L841" s="13"/>
    </row>
    <row r="842" spans="6:12" s="53" customFormat="1" x14ac:dyDescent="0.25">
      <c r="F842" s="54"/>
      <c r="H842" s="12"/>
      <c r="I842" s="54"/>
      <c r="L842" s="13"/>
    </row>
    <row r="843" spans="6:12" s="53" customFormat="1" x14ac:dyDescent="0.25">
      <c r="F843" s="54"/>
      <c r="H843" s="12"/>
      <c r="I843" s="54"/>
      <c r="L843" s="13"/>
    </row>
    <row r="844" spans="6:12" s="53" customFormat="1" x14ac:dyDescent="0.25">
      <c r="F844" s="54"/>
      <c r="H844" s="12"/>
      <c r="I844" s="54"/>
      <c r="L844" s="13"/>
    </row>
    <row r="845" spans="6:12" s="53" customFormat="1" x14ac:dyDescent="0.25">
      <c r="F845" s="54"/>
      <c r="H845" s="12"/>
      <c r="I845" s="54"/>
      <c r="L845" s="13"/>
    </row>
    <row r="846" spans="6:12" s="53" customFormat="1" x14ac:dyDescent="0.25">
      <c r="F846" s="54"/>
      <c r="H846" s="12"/>
      <c r="I846" s="54"/>
      <c r="L846" s="13"/>
    </row>
    <row r="847" spans="6:12" s="53" customFormat="1" x14ac:dyDescent="0.25">
      <c r="F847" s="54"/>
      <c r="H847" s="12"/>
      <c r="I847" s="54"/>
      <c r="L847" s="13"/>
    </row>
    <row r="848" spans="6:12" s="53" customFormat="1" x14ac:dyDescent="0.25">
      <c r="F848" s="54"/>
      <c r="H848" s="12"/>
      <c r="I848" s="54"/>
      <c r="L848" s="13"/>
    </row>
    <row r="849" spans="6:12" s="53" customFormat="1" x14ac:dyDescent="0.25">
      <c r="F849" s="54"/>
      <c r="H849" s="12"/>
      <c r="I849" s="54"/>
      <c r="L849" s="13"/>
    </row>
    <row r="850" spans="6:12" s="53" customFormat="1" x14ac:dyDescent="0.25">
      <c r="F850" s="54"/>
      <c r="H850" s="12"/>
      <c r="I850" s="54"/>
      <c r="L850" s="13"/>
    </row>
    <row r="851" spans="6:12" s="53" customFormat="1" x14ac:dyDescent="0.25">
      <c r="F851" s="54"/>
      <c r="H851" s="12"/>
      <c r="I851" s="54"/>
      <c r="L851" s="13"/>
    </row>
    <row r="852" spans="6:12" s="53" customFormat="1" x14ac:dyDescent="0.25">
      <c r="F852" s="54"/>
      <c r="H852" s="12"/>
      <c r="I852" s="54"/>
      <c r="L852" s="13"/>
    </row>
    <row r="853" spans="6:12" s="53" customFormat="1" x14ac:dyDescent="0.25">
      <c r="F853" s="54"/>
      <c r="H853" s="12"/>
      <c r="I853" s="54"/>
      <c r="L853" s="13"/>
    </row>
    <row r="854" spans="6:12" s="53" customFormat="1" x14ac:dyDescent="0.25">
      <c r="F854" s="54"/>
      <c r="H854" s="12"/>
      <c r="I854" s="54"/>
      <c r="L854" s="13"/>
    </row>
    <row r="855" spans="6:12" s="53" customFormat="1" x14ac:dyDescent="0.25">
      <c r="F855" s="54"/>
      <c r="H855" s="12"/>
      <c r="I855" s="54"/>
      <c r="L855" s="13"/>
    </row>
    <row r="856" spans="6:12" s="53" customFormat="1" x14ac:dyDescent="0.25">
      <c r="F856" s="54"/>
      <c r="H856" s="12"/>
      <c r="I856" s="54"/>
      <c r="L856" s="13"/>
    </row>
    <row r="857" spans="6:12" s="53" customFormat="1" x14ac:dyDescent="0.25">
      <c r="F857" s="54"/>
      <c r="H857" s="12"/>
      <c r="I857" s="54"/>
      <c r="L857" s="13"/>
    </row>
    <row r="858" spans="6:12" s="53" customFormat="1" x14ac:dyDescent="0.25">
      <c r="F858" s="54"/>
      <c r="H858" s="12"/>
      <c r="I858" s="54"/>
      <c r="L858" s="13"/>
    </row>
    <row r="859" spans="6:12" s="53" customFormat="1" x14ac:dyDescent="0.25">
      <c r="F859" s="54"/>
      <c r="H859" s="12"/>
      <c r="I859" s="54"/>
      <c r="L859" s="13"/>
    </row>
    <row r="860" spans="6:12" s="53" customFormat="1" x14ac:dyDescent="0.25">
      <c r="F860" s="54"/>
      <c r="H860" s="12"/>
      <c r="I860" s="54"/>
      <c r="L860" s="13"/>
    </row>
    <row r="861" spans="6:12" s="53" customFormat="1" x14ac:dyDescent="0.25">
      <c r="F861" s="54"/>
      <c r="H861" s="12"/>
      <c r="I861" s="54"/>
      <c r="L861" s="13"/>
    </row>
    <row r="862" spans="6:12" s="53" customFormat="1" x14ac:dyDescent="0.25">
      <c r="F862" s="54"/>
      <c r="H862" s="12"/>
      <c r="I862" s="54"/>
      <c r="L862" s="13"/>
    </row>
    <row r="863" spans="6:12" s="53" customFormat="1" x14ac:dyDescent="0.25">
      <c r="F863" s="54"/>
      <c r="H863" s="12"/>
      <c r="I863" s="54"/>
      <c r="L863" s="13"/>
    </row>
    <row r="864" spans="6:12" s="53" customFormat="1" x14ac:dyDescent="0.25">
      <c r="F864" s="54"/>
      <c r="H864" s="12"/>
      <c r="I864" s="54"/>
      <c r="L864" s="13"/>
    </row>
    <row r="865" spans="6:12" s="53" customFormat="1" x14ac:dyDescent="0.25">
      <c r="F865" s="54"/>
      <c r="H865" s="12"/>
      <c r="I865" s="54"/>
      <c r="L865" s="13"/>
    </row>
    <row r="866" spans="6:12" s="53" customFormat="1" x14ac:dyDescent="0.25">
      <c r="F866" s="54"/>
      <c r="H866" s="12"/>
      <c r="I866" s="54"/>
      <c r="L866" s="13"/>
    </row>
    <row r="867" spans="6:12" s="53" customFormat="1" x14ac:dyDescent="0.25">
      <c r="F867" s="54"/>
      <c r="H867" s="12"/>
      <c r="I867" s="54"/>
      <c r="L867" s="13"/>
    </row>
    <row r="868" spans="6:12" s="53" customFormat="1" x14ac:dyDescent="0.25">
      <c r="F868" s="54"/>
      <c r="H868" s="12"/>
      <c r="I868" s="54"/>
      <c r="L868" s="13"/>
    </row>
    <row r="869" spans="6:12" s="53" customFormat="1" x14ac:dyDescent="0.25">
      <c r="F869" s="54"/>
      <c r="H869" s="12"/>
      <c r="I869" s="54"/>
      <c r="L869" s="13"/>
    </row>
    <row r="870" spans="6:12" s="53" customFormat="1" x14ac:dyDescent="0.25">
      <c r="F870" s="54"/>
      <c r="H870" s="12"/>
      <c r="I870" s="54"/>
      <c r="L870" s="13"/>
    </row>
    <row r="871" spans="6:12" s="53" customFormat="1" x14ac:dyDescent="0.25">
      <c r="F871" s="54"/>
      <c r="H871" s="12"/>
      <c r="I871" s="54"/>
      <c r="L871" s="13"/>
    </row>
    <row r="872" spans="6:12" s="53" customFormat="1" x14ac:dyDescent="0.25">
      <c r="F872" s="54"/>
      <c r="H872" s="12"/>
      <c r="I872" s="54"/>
      <c r="L872" s="13"/>
    </row>
    <row r="873" spans="6:12" s="53" customFormat="1" x14ac:dyDescent="0.25">
      <c r="F873" s="54"/>
      <c r="H873" s="12"/>
      <c r="I873" s="54"/>
      <c r="L873" s="13"/>
    </row>
    <row r="874" spans="6:12" s="53" customFormat="1" x14ac:dyDescent="0.25">
      <c r="F874" s="54"/>
      <c r="H874" s="12"/>
      <c r="I874" s="54"/>
      <c r="L874" s="13"/>
    </row>
    <row r="875" spans="6:12" s="53" customFormat="1" x14ac:dyDescent="0.25">
      <c r="F875" s="54"/>
      <c r="H875" s="12"/>
      <c r="I875" s="54"/>
      <c r="L875" s="13"/>
    </row>
    <row r="876" spans="6:12" s="53" customFormat="1" x14ac:dyDescent="0.25">
      <c r="F876" s="54"/>
      <c r="H876" s="12"/>
      <c r="I876" s="54"/>
      <c r="L876" s="13"/>
    </row>
    <row r="877" spans="6:12" s="53" customFormat="1" x14ac:dyDescent="0.25">
      <c r="F877" s="54"/>
      <c r="H877" s="12"/>
      <c r="I877" s="54"/>
      <c r="L877" s="13"/>
    </row>
    <row r="878" spans="6:12" s="53" customFormat="1" x14ac:dyDescent="0.25">
      <c r="F878" s="54"/>
      <c r="H878" s="12"/>
      <c r="I878" s="54"/>
      <c r="L878" s="13"/>
    </row>
    <row r="879" spans="6:12" s="53" customFormat="1" x14ac:dyDescent="0.25">
      <c r="F879" s="54"/>
      <c r="H879" s="12"/>
      <c r="I879" s="54"/>
      <c r="L879" s="13"/>
    </row>
    <row r="880" spans="6:12" s="53" customFormat="1" x14ac:dyDescent="0.25">
      <c r="F880" s="54"/>
      <c r="H880" s="12"/>
      <c r="I880" s="54"/>
      <c r="L880" s="13"/>
    </row>
    <row r="881" spans="6:12" s="53" customFormat="1" x14ac:dyDescent="0.25">
      <c r="F881" s="54"/>
      <c r="H881" s="12"/>
      <c r="I881" s="54"/>
      <c r="L881" s="13"/>
    </row>
    <row r="882" spans="6:12" s="53" customFormat="1" x14ac:dyDescent="0.25">
      <c r="F882" s="54"/>
      <c r="H882" s="12"/>
      <c r="I882" s="54"/>
      <c r="L882" s="13"/>
    </row>
    <row r="883" spans="6:12" s="53" customFormat="1" x14ac:dyDescent="0.25">
      <c r="F883" s="54"/>
      <c r="H883" s="12"/>
      <c r="I883" s="54"/>
      <c r="L883" s="13"/>
    </row>
    <row r="884" spans="6:12" s="53" customFormat="1" x14ac:dyDescent="0.25">
      <c r="F884" s="54"/>
      <c r="H884" s="12"/>
      <c r="I884" s="54"/>
      <c r="L884" s="13"/>
    </row>
    <row r="885" spans="6:12" s="53" customFormat="1" x14ac:dyDescent="0.25">
      <c r="F885" s="54"/>
      <c r="H885" s="12"/>
      <c r="I885" s="54"/>
      <c r="L885" s="13"/>
    </row>
    <row r="886" spans="6:12" s="53" customFormat="1" x14ac:dyDescent="0.25">
      <c r="F886" s="54"/>
      <c r="H886" s="12"/>
      <c r="I886" s="54"/>
      <c r="L886" s="13"/>
    </row>
    <row r="887" spans="6:12" s="53" customFormat="1" x14ac:dyDescent="0.25">
      <c r="F887" s="54"/>
      <c r="H887" s="12"/>
      <c r="I887" s="54"/>
      <c r="L887" s="13"/>
    </row>
    <row r="888" spans="6:12" s="53" customFormat="1" x14ac:dyDescent="0.25">
      <c r="F888" s="54"/>
      <c r="H888" s="12"/>
      <c r="I888" s="54"/>
      <c r="L888" s="13"/>
    </row>
    <row r="889" spans="6:12" s="53" customFormat="1" x14ac:dyDescent="0.25">
      <c r="F889" s="54"/>
      <c r="H889" s="12"/>
      <c r="I889" s="54"/>
      <c r="L889" s="13"/>
    </row>
    <row r="890" spans="6:12" s="53" customFormat="1" x14ac:dyDescent="0.25">
      <c r="F890" s="54"/>
      <c r="H890" s="12"/>
      <c r="I890" s="54"/>
      <c r="L890" s="13"/>
    </row>
    <row r="891" spans="6:12" s="53" customFormat="1" x14ac:dyDescent="0.25">
      <c r="F891" s="54"/>
      <c r="H891" s="12"/>
      <c r="I891" s="54"/>
      <c r="L891" s="13"/>
    </row>
    <row r="892" spans="6:12" s="53" customFormat="1" x14ac:dyDescent="0.25">
      <c r="F892" s="54"/>
      <c r="H892" s="12"/>
      <c r="I892" s="54"/>
      <c r="L892" s="13"/>
    </row>
    <row r="893" spans="6:12" s="53" customFormat="1" x14ac:dyDescent="0.25">
      <c r="F893" s="54"/>
      <c r="H893" s="12"/>
      <c r="I893" s="54"/>
      <c r="L893" s="13"/>
    </row>
    <row r="894" spans="6:12" s="53" customFormat="1" x14ac:dyDescent="0.25">
      <c r="F894" s="54"/>
      <c r="H894" s="12"/>
      <c r="I894" s="54"/>
      <c r="L894" s="13"/>
    </row>
    <row r="895" spans="6:12" s="53" customFormat="1" x14ac:dyDescent="0.25">
      <c r="F895" s="54"/>
      <c r="H895" s="12"/>
      <c r="I895" s="54"/>
      <c r="L895" s="13"/>
    </row>
    <row r="896" spans="6:12" s="53" customFormat="1" x14ac:dyDescent="0.25">
      <c r="F896" s="54"/>
      <c r="H896" s="12"/>
      <c r="I896" s="54"/>
      <c r="L896" s="13"/>
    </row>
    <row r="897" spans="6:12" s="53" customFormat="1" x14ac:dyDescent="0.25">
      <c r="F897" s="54"/>
      <c r="H897" s="12"/>
      <c r="I897" s="54"/>
      <c r="L897" s="13"/>
    </row>
    <row r="898" spans="6:12" s="53" customFormat="1" x14ac:dyDescent="0.25">
      <c r="F898" s="54"/>
      <c r="H898" s="12"/>
      <c r="I898" s="54"/>
      <c r="L898" s="13"/>
    </row>
    <row r="899" spans="6:12" s="53" customFormat="1" x14ac:dyDescent="0.25">
      <c r="F899" s="54"/>
      <c r="H899" s="12"/>
      <c r="I899" s="54"/>
      <c r="L899" s="13"/>
    </row>
    <row r="900" spans="6:12" s="53" customFormat="1" x14ac:dyDescent="0.25">
      <c r="F900" s="54"/>
      <c r="H900" s="12"/>
      <c r="I900" s="54"/>
      <c r="L900" s="13"/>
    </row>
    <row r="901" spans="6:12" s="53" customFormat="1" x14ac:dyDescent="0.25">
      <c r="F901" s="54"/>
      <c r="H901" s="12"/>
      <c r="I901" s="54"/>
      <c r="L901" s="13"/>
    </row>
    <row r="902" spans="6:12" s="53" customFormat="1" x14ac:dyDescent="0.25">
      <c r="F902" s="54"/>
      <c r="H902" s="12"/>
      <c r="I902" s="54"/>
      <c r="L902" s="13"/>
    </row>
    <row r="903" spans="6:12" s="53" customFormat="1" x14ac:dyDescent="0.25">
      <c r="F903" s="54"/>
      <c r="H903" s="12"/>
      <c r="I903" s="54"/>
      <c r="L903" s="13"/>
    </row>
    <row r="904" spans="6:12" s="53" customFormat="1" x14ac:dyDescent="0.25">
      <c r="F904" s="54"/>
      <c r="H904" s="12"/>
      <c r="I904" s="54"/>
      <c r="L904" s="13"/>
    </row>
    <row r="905" spans="6:12" s="53" customFormat="1" x14ac:dyDescent="0.25">
      <c r="F905" s="54"/>
      <c r="H905" s="12"/>
      <c r="I905" s="54"/>
      <c r="L905" s="13"/>
    </row>
    <row r="906" spans="6:12" s="53" customFormat="1" x14ac:dyDescent="0.25">
      <c r="F906" s="54"/>
      <c r="H906" s="12"/>
      <c r="I906" s="54"/>
      <c r="L906" s="13"/>
    </row>
    <row r="907" spans="6:12" s="53" customFormat="1" x14ac:dyDescent="0.25">
      <c r="F907" s="54"/>
      <c r="H907" s="12"/>
      <c r="I907" s="54"/>
      <c r="L907" s="13"/>
    </row>
    <row r="908" spans="6:12" s="53" customFormat="1" x14ac:dyDescent="0.25">
      <c r="F908" s="54"/>
      <c r="H908" s="12"/>
      <c r="I908" s="54"/>
      <c r="L908" s="13"/>
    </row>
    <row r="909" spans="6:12" s="53" customFormat="1" x14ac:dyDescent="0.25">
      <c r="F909" s="54"/>
      <c r="H909" s="12"/>
      <c r="I909" s="54"/>
      <c r="L909" s="13"/>
    </row>
    <row r="910" spans="6:12" s="53" customFormat="1" x14ac:dyDescent="0.25">
      <c r="F910" s="54"/>
      <c r="H910" s="12"/>
      <c r="I910" s="54"/>
      <c r="L910" s="13"/>
    </row>
    <row r="911" spans="6:12" s="53" customFormat="1" x14ac:dyDescent="0.25">
      <c r="F911" s="54"/>
      <c r="H911" s="12"/>
      <c r="I911" s="54"/>
      <c r="L911" s="13"/>
    </row>
    <row r="912" spans="6:12" s="53" customFormat="1" x14ac:dyDescent="0.25">
      <c r="F912" s="54"/>
      <c r="H912" s="12"/>
      <c r="I912" s="54"/>
      <c r="L912" s="13"/>
    </row>
    <row r="913" spans="6:12" s="53" customFormat="1" x14ac:dyDescent="0.25">
      <c r="F913" s="54"/>
      <c r="H913" s="12"/>
      <c r="I913" s="54"/>
      <c r="L913" s="13"/>
    </row>
    <row r="914" spans="6:12" s="53" customFormat="1" x14ac:dyDescent="0.25">
      <c r="F914" s="54"/>
      <c r="H914" s="12"/>
      <c r="I914" s="54"/>
      <c r="L914" s="13"/>
    </row>
    <row r="915" spans="6:12" s="53" customFormat="1" x14ac:dyDescent="0.25">
      <c r="F915" s="54"/>
      <c r="H915" s="12"/>
      <c r="I915" s="54"/>
      <c r="L915" s="13"/>
    </row>
    <row r="916" spans="6:12" s="53" customFormat="1" x14ac:dyDescent="0.25">
      <c r="F916" s="54"/>
      <c r="H916" s="12"/>
      <c r="I916" s="54"/>
      <c r="L916" s="13"/>
    </row>
    <row r="917" spans="6:12" s="53" customFormat="1" x14ac:dyDescent="0.25">
      <c r="F917" s="54"/>
      <c r="H917" s="12"/>
      <c r="I917" s="54"/>
      <c r="L917" s="13"/>
    </row>
    <row r="918" spans="6:12" s="53" customFormat="1" x14ac:dyDescent="0.25">
      <c r="F918" s="54"/>
      <c r="H918" s="12"/>
      <c r="I918" s="54"/>
      <c r="L918" s="13"/>
    </row>
    <row r="919" spans="6:12" s="53" customFormat="1" x14ac:dyDescent="0.25">
      <c r="F919" s="54"/>
      <c r="H919" s="12"/>
      <c r="I919" s="54"/>
      <c r="L919" s="13"/>
    </row>
    <row r="920" spans="6:12" s="53" customFormat="1" x14ac:dyDescent="0.25">
      <c r="F920" s="54"/>
      <c r="H920" s="12"/>
      <c r="I920" s="54"/>
      <c r="L920" s="13"/>
    </row>
    <row r="921" spans="6:12" s="53" customFormat="1" x14ac:dyDescent="0.25">
      <c r="F921" s="54"/>
      <c r="H921" s="12"/>
      <c r="I921" s="54"/>
      <c r="L921" s="13"/>
    </row>
    <row r="922" spans="6:12" s="53" customFormat="1" x14ac:dyDescent="0.25">
      <c r="F922" s="54"/>
      <c r="H922" s="12"/>
      <c r="I922" s="54"/>
      <c r="L922" s="13"/>
    </row>
    <row r="923" spans="6:12" s="53" customFormat="1" x14ac:dyDescent="0.25">
      <c r="F923" s="54"/>
      <c r="H923" s="12"/>
      <c r="I923" s="54"/>
      <c r="L923" s="13"/>
    </row>
    <row r="924" spans="6:12" s="53" customFormat="1" x14ac:dyDescent="0.25">
      <c r="F924" s="54"/>
      <c r="H924" s="12"/>
      <c r="I924" s="54"/>
      <c r="L924" s="13"/>
    </row>
    <row r="925" spans="6:12" s="53" customFormat="1" x14ac:dyDescent="0.25">
      <c r="F925" s="54"/>
      <c r="H925" s="12"/>
      <c r="I925" s="54"/>
      <c r="L925" s="13"/>
    </row>
    <row r="926" spans="6:12" s="53" customFormat="1" x14ac:dyDescent="0.25">
      <c r="F926" s="54"/>
      <c r="H926" s="12"/>
      <c r="I926" s="54"/>
      <c r="L926" s="13"/>
    </row>
    <row r="927" spans="6:12" s="53" customFormat="1" x14ac:dyDescent="0.25">
      <c r="F927" s="54"/>
      <c r="H927" s="12"/>
      <c r="I927" s="54"/>
      <c r="L927" s="13"/>
    </row>
    <row r="928" spans="6:12" s="53" customFormat="1" x14ac:dyDescent="0.25">
      <c r="F928" s="54"/>
      <c r="H928" s="12"/>
      <c r="I928" s="54"/>
      <c r="L928" s="13"/>
    </row>
    <row r="929" spans="6:12" s="53" customFormat="1" x14ac:dyDescent="0.25">
      <c r="F929" s="54"/>
      <c r="H929" s="12"/>
      <c r="I929" s="54"/>
      <c r="L929" s="13"/>
    </row>
    <row r="930" spans="6:12" s="53" customFormat="1" x14ac:dyDescent="0.25">
      <c r="F930" s="54"/>
      <c r="H930" s="12"/>
      <c r="I930" s="54"/>
      <c r="L930" s="13"/>
    </row>
    <row r="931" spans="6:12" s="53" customFormat="1" x14ac:dyDescent="0.25">
      <c r="F931" s="54"/>
      <c r="H931" s="12"/>
      <c r="I931" s="54"/>
      <c r="L931" s="13"/>
    </row>
    <row r="932" spans="6:12" s="53" customFormat="1" x14ac:dyDescent="0.25">
      <c r="F932" s="54"/>
      <c r="H932" s="12"/>
      <c r="I932" s="54"/>
      <c r="L932" s="13"/>
    </row>
    <row r="933" spans="6:12" s="53" customFormat="1" x14ac:dyDescent="0.25">
      <c r="F933" s="54"/>
      <c r="H933" s="12"/>
      <c r="I933" s="54"/>
      <c r="L933" s="13"/>
    </row>
    <row r="934" spans="6:12" s="53" customFormat="1" x14ac:dyDescent="0.25">
      <c r="F934" s="54"/>
      <c r="H934" s="12"/>
      <c r="I934" s="54"/>
      <c r="L934" s="13"/>
    </row>
    <row r="935" spans="6:12" s="53" customFormat="1" x14ac:dyDescent="0.25">
      <c r="F935" s="54"/>
      <c r="H935" s="12"/>
      <c r="I935" s="54"/>
      <c r="L935" s="13"/>
    </row>
    <row r="936" spans="6:12" s="53" customFormat="1" x14ac:dyDescent="0.25">
      <c r="F936" s="54"/>
      <c r="H936" s="12"/>
      <c r="I936" s="54"/>
      <c r="L936" s="13"/>
    </row>
    <row r="937" spans="6:12" s="53" customFormat="1" x14ac:dyDescent="0.25">
      <c r="F937" s="54"/>
      <c r="H937" s="12"/>
      <c r="I937" s="54"/>
      <c r="L937" s="13"/>
    </row>
    <row r="938" spans="6:12" s="53" customFormat="1" x14ac:dyDescent="0.25">
      <c r="F938" s="54"/>
      <c r="H938" s="12"/>
      <c r="I938" s="54"/>
      <c r="L938" s="13"/>
    </row>
    <row r="939" spans="6:12" s="53" customFormat="1" x14ac:dyDescent="0.25">
      <c r="F939" s="54"/>
      <c r="H939" s="12"/>
      <c r="I939" s="54"/>
      <c r="L939" s="13"/>
    </row>
    <row r="940" spans="6:12" s="53" customFormat="1" x14ac:dyDescent="0.25">
      <c r="F940" s="54"/>
      <c r="H940" s="12"/>
      <c r="I940" s="54"/>
      <c r="L940" s="13"/>
    </row>
    <row r="941" spans="6:12" s="53" customFormat="1" x14ac:dyDescent="0.25">
      <c r="F941" s="54"/>
      <c r="H941" s="12"/>
      <c r="I941" s="54"/>
      <c r="L941" s="13"/>
    </row>
    <row r="942" spans="6:12" s="53" customFormat="1" x14ac:dyDescent="0.25">
      <c r="F942" s="54"/>
      <c r="H942" s="12"/>
      <c r="I942" s="54"/>
      <c r="L942" s="13"/>
    </row>
    <row r="943" spans="6:12" s="53" customFormat="1" x14ac:dyDescent="0.25">
      <c r="F943" s="54"/>
      <c r="H943" s="12"/>
      <c r="I943" s="54"/>
      <c r="L943" s="13"/>
    </row>
    <row r="944" spans="6:12" s="53" customFormat="1" x14ac:dyDescent="0.25">
      <c r="F944" s="54"/>
      <c r="H944" s="12"/>
      <c r="I944" s="54"/>
      <c r="L944" s="13"/>
    </row>
    <row r="945" spans="6:12" s="53" customFormat="1" x14ac:dyDescent="0.25">
      <c r="F945" s="54"/>
      <c r="H945" s="12"/>
      <c r="I945" s="54"/>
      <c r="L945" s="13"/>
    </row>
    <row r="946" spans="6:12" s="53" customFormat="1" x14ac:dyDescent="0.25">
      <c r="F946" s="54"/>
      <c r="H946" s="12"/>
      <c r="I946" s="54"/>
      <c r="L946" s="13"/>
    </row>
    <row r="947" spans="6:12" s="53" customFormat="1" x14ac:dyDescent="0.25">
      <c r="F947" s="54"/>
      <c r="H947" s="12"/>
      <c r="I947" s="54"/>
      <c r="L947" s="13"/>
    </row>
    <row r="948" spans="6:12" s="53" customFormat="1" x14ac:dyDescent="0.25">
      <c r="F948" s="54"/>
      <c r="H948" s="12"/>
      <c r="I948" s="54"/>
      <c r="L948" s="13"/>
    </row>
    <row r="949" spans="6:12" s="53" customFormat="1" x14ac:dyDescent="0.25">
      <c r="F949" s="54"/>
      <c r="H949" s="12"/>
      <c r="I949" s="54"/>
      <c r="L949" s="13"/>
    </row>
    <row r="950" spans="6:12" s="53" customFormat="1" x14ac:dyDescent="0.25">
      <c r="F950" s="54"/>
      <c r="H950" s="12"/>
      <c r="I950" s="54"/>
      <c r="L950" s="13"/>
    </row>
    <row r="951" spans="6:12" s="53" customFormat="1" x14ac:dyDescent="0.25">
      <c r="F951" s="54"/>
      <c r="H951" s="12"/>
      <c r="I951" s="54"/>
      <c r="L951" s="13"/>
    </row>
    <row r="952" spans="6:12" s="53" customFormat="1" x14ac:dyDescent="0.25">
      <c r="F952" s="54"/>
      <c r="H952" s="12"/>
      <c r="I952" s="54"/>
      <c r="L952" s="13"/>
    </row>
    <row r="953" spans="6:12" s="53" customFormat="1" x14ac:dyDescent="0.25">
      <c r="F953" s="54"/>
      <c r="H953" s="12"/>
      <c r="I953" s="54"/>
      <c r="L953" s="13"/>
    </row>
    <row r="954" spans="6:12" s="53" customFormat="1" x14ac:dyDescent="0.25">
      <c r="F954" s="54"/>
      <c r="H954" s="12"/>
      <c r="I954" s="54"/>
      <c r="L954" s="13"/>
    </row>
    <row r="955" spans="6:12" s="53" customFormat="1" x14ac:dyDescent="0.25">
      <c r="F955" s="54"/>
      <c r="H955" s="12"/>
      <c r="I955" s="54"/>
      <c r="L955" s="13"/>
    </row>
    <row r="956" spans="6:12" s="53" customFormat="1" x14ac:dyDescent="0.25">
      <c r="F956" s="54"/>
      <c r="H956" s="12"/>
      <c r="I956" s="54"/>
      <c r="L956" s="13"/>
    </row>
    <row r="957" spans="6:12" s="53" customFormat="1" x14ac:dyDescent="0.25">
      <c r="F957" s="54"/>
      <c r="H957" s="12"/>
      <c r="I957" s="54"/>
      <c r="L957" s="13"/>
    </row>
    <row r="958" spans="6:12" s="53" customFormat="1" x14ac:dyDescent="0.25">
      <c r="F958" s="54"/>
      <c r="H958" s="12"/>
      <c r="I958" s="54"/>
      <c r="L958" s="13"/>
    </row>
    <row r="959" spans="6:12" s="53" customFormat="1" x14ac:dyDescent="0.25">
      <c r="F959" s="54"/>
      <c r="H959" s="12"/>
      <c r="I959" s="54"/>
      <c r="L959" s="13"/>
    </row>
    <row r="960" spans="6:12" s="53" customFormat="1" x14ac:dyDescent="0.25">
      <c r="F960" s="54"/>
      <c r="H960" s="12"/>
      <c r="I960" s="54"/>
      <c r="L960" s="13"/>
    </row>
    <row r="961" spans="6:12" s="53" customFormat="1" x14ac:dyDescent="0.25">
      <c r="F961" s="54"/>
      <c r="H961" s="12"/>
      <c r="I961" s="54"/>
      <c r="L961" s="13"/>
    </row>
    <row r="962" spans="6:12" s="53" customFormat="1" x14ac:dyDescent="0.25">
      <c r="F962" s="54"/>
      <c r="H962" s="12"/>
      <c r="I962" s="54"/>
      <c r="L962" s="13"/>
    </row>
    <row r="963" spans="6:12" s="53" customFormat="1" x14ac:dyDescent="0.25">
      <c r="F963" s="54"/>
      <c r="H963" s="12"/>
      <c r="I963" s="54"/>
      <c r="L963" s="13"/>
    </row>
    <row r="964" spans="6:12" s="53" customFormat="1" x14ac:dyDescent="0.25">
      <c r="F964" s="54"/>
      <c r="H964" s="12"/>
      <c r="I964" s="54"/>
      <c r="L964" s="13"/>
    </row>
    <row r="965" spans="6:12" s="53" customFormat="1" x14ac:dyDescent="0.25">
      <c r="F965" s="54"/>
      <c r="H965" s="12"/>
      <c r="I965" s="54"/>
      <c r="L965" s="13"/>
    </row>
    <row r="966" spans="6:12" s="53" customFormat="1" x14ac:dyDescent="0.25">
      <c r="F966" s="54"/>
      <c r="H966" s="12"/>
      <c r="I966" s="54"/>
      <c r="L966" s="13"/>
    </row>
    <row r="967" spans="6:12" s="53" customFormat="1" x14ac:dyDescent="0.25">
      <c r="F967" s="54"/>
      <c r="H967" s="12"/>
      <c r="I967" s="54"/>
      <c r="L967" s="13"/>
    </row>
    <row r="968" spans="6:12" s="53" customFormat="1" x14ac:dyDescent="0.25">
      <c r="F968" s="54"/>
      <c r="H968" s="12"/>
      <c r="I968" s="54"/>
      <c r="L968" s="13"/>
    </row>
    <row r="969" spans="6:12" s="53" customFormat="1" x14ac:dyDescent="0.25">
      <c r="F969" s="54"/>
      <c r="H969" s="12"/>
      <c r="I969" s="54"/>
      <c r="L969" s="13"/>
    </row>
    <row r="970" spans="6:12" s="53" customFormat="1" x14ac:dyDescent="0.25">
      <c r="F970" s="54"/>
      <c r="H970" s="12"/>
      <c r="I970" s="54"/>
      <c r="L970" s="13"/>
    </row>
    <row r="971" spans="6:12" s="53" customFormat="1" x14ac:dyDescent="0.25">
      <c r="F971" s="54"/>
      <c r="H971" s="12"/>
      <c r="I971" s="54"/>
      <c r="L971" s="13"/>
    </row>
    <row r="972" spans="6:12" s="53" customFormat="1" x14ac:dyDescent="0.25">
      <c r="F972" s="54"/>
      <c r="H972" s="12"/>
      <c r="I972" s="54"/>
      <c r="L972" s="13"/>
    </row>
    <row r="973" spans="6:12" s="53" customFormat="1" x14ac:dyDescent="0.25">
      <c r="F973" s="54"/>
      <c r="H973" s="12"/>
      <c r="I973" s="54"/>
      <c r="L973" s="13"/>
    </row>
    <row r="974" spans="6:12" s="53" customFormat="1" x14ac:dyDescent="0.25">
      <c r="F974" s="54"/>
      <c r="H974" s="12"/>
      <c r="I974" s="54"/>
      <c r="L974" s="13"/>
    </row>
    <row r="975" spans="6:12" s="53" customFormat="1" x14ac:dyDescent="0.25">
      <c r="F975" s="54"/>
      <c r="H975" s="12"/>
      <c r="I975" s="54"/>
      <c r="L975" s="13"/>
    </row>
    <row r="976" spans="6:12" s="53" customFormat="1" x14ac:dyDescent="0.25">
      <c r="F976" s="54"/>
      <c r="H976" s="12"/>
      <c r="I976" s="54"/>
      <c r="L976" s="13"/>
    </row>
    <row r="977" spans="6:12" s="53" customFormat="1" x14ac:dyDescent="0.25">
      <c r="F977" s="54"/>
      <c r="H977" s="12"/>
      <c r="I977" s="54"/>
      <c r="L977" s="13"/>
    </row>
    <row r="978" spans="6:12" s="53" customFormat="1" x14ac:dyDescent="0.25">
      <c r="F978" s="54"/>
      <c r="H978" s="12"/>
      <c r="I978" s="54"/>
      <c r="L978" s="13"/>
    </row>
    <row r="979" spans="6:12" s="53" customFormat="1" x14ac:dyDescent="0.25">
      <c r="F979" s="54"/>
      <c r="H979" s="12"/>
      <c r="I979" s="54"/>
      <c r="L979" s="13"/>
    </row>
    <row r="980" spans="6:12" s="53" customFormat="1" x14ac:dyDescent="0.25">
      <c r="F980" s="54"/>
      <c r="H980" s="12"/>
      <c r="I980" s="54"/>
      <c r="L980" s="13"/>
    </row>
    <row r="981" spans="6:12" s="53" customFormat="1" x14ac:dyDescent="0.25">
      <c r="F981" s="54"/>
      <c r="H981" s="12"/>
      <c r="I981" s="54"/>
      <c r="L981" s="13"/>
    </row>
    <row r="982" spans="6:12" s="53" customFormat="1" x14ac:dyDescent="0.25">
      <c r="F982" s="54"/>
      <c r="H982" s="12"/>
      <c r="I982" s="54"/>
      <c r="L982" s="13"/>
    </row>
    <row r="983" spans="6:12" s="53" customFormat="1" x14ac:dyDescent="0.25">
      <c r="F983" s="54"/>
      <c r="H983" s="12"/>
      <c r="I983" s="54"/>
      <c r="L983" s="13"/>
    </row>
    <row r="984" spans="6:12" s="53" customFormat="1" x14ac:dyDescent="0.25">
      <c r="F984" s="54"/>
      <c r="H984" s="12"/>
      <c r="I984" s="54"/>
      <c r="L984" s="13"/>
    </row>
    <row r="985" spans="6:12" s="53" customFormat="1" x14ac:dyDescent="0.25">
      <c r="F985" s="54"/>
      <c r="H985" s="12"/>
      <c r="I985" s="54"/>
      <c r="L985" s="13"/>
    </row>
    <row r="986" spans="6:12" s="53" customFormat="1" x14ac:dyDescent="0.25">
      <c r="F986" s="54"/>
      <c r="H986" s="12"/>
      <c r="I986" s="54"/>
      <c r="L986" s="13"/>
    </row>
    <row r="987" spans="6:12" s="53" customFormat="1" x14ac:dyDescent="0.25">
      <c r="F987" s="54"/>
      <c r="H987" s="12"/>
      <c r="I987" s="54"/>
      <c r="L987" s="13"/>
    </row>
    <row r="988" spans="6:12" s="53" customFormat="1" x14ac:dyDescent="0.25">
      <c r="F988" s="54"/>
      <c r="H988" s="12"/>
      <c r="I988" s="54"/>
      <c r="L988" s="13"/>
    </row>
    <row r="989" spans="6:12" s="53" customFormat="1" x14ac:dyDescent="0.25">
      <c r="F989" s="54"/>
      <c r="H989" s="12"/>
      <c r="I989" s="54"/>
      <c r="L989" s="13"/>
    </row>
    <row r="990" spans="6:12" s="53" customFormat="1" x14ac:dyDescent="0.25">
      <c r="F990" s="54"/>
      <c r="H990" s="12"/>
      <c r="I990" s="54"/>
      <c r="L990" s="13"/>
    </row>
    <row r="991" spans="6:12" s="53" customFormat="1" x14ac:dyDescent="0.25">
      <c r="F991" s="54"/>
      <c r="H991" s="12"/>
      <c r="I991" s="54"/>
      <c r="L991" s="13"/>
    </row>
    <row r="992" spans="6:12" s="53" customFormat="1" x14ac:dyDescent="0.25">
      <c r="F992" s="54"/>
      <c r="H992" s="12"/>
      <c r="I992" s="54"/>
      <c r="L992" s="13"/>
    </row>
    <row r="993" spans="6:12" s="53" customFormat="1" x14ac:dyDescent="0.25">
      <c r="F993" s="54"/>
      <c r="H993" s="12"/>
      <c r="I993" s="54"/>
      <c r="L993" s="13"/>
    </row>
    <row r="994" spans="6:12" s="53" customFormat="1" x14ac:dyDescent="0.25">
      <c r="F994" s="54"/>
      <c r="H994" s="12"/>
      <c r="I994" s="54"/>
      <c r="L994" s="13"/>
    </row>
    <row r="995" spans="6:12" s="53" customFormat="1" x14ac:dyDescent="0.25">
      <c r="F995" s="54"/>
      <c r="H995" s="12"/>
      <c r="I995" s="54"/>
      <c r="L995" s="13"/>
    </row>
    <row r="996" spans="6:12" s="53" customFormat="1" x14ac:dyDescent="0.25">
      <c r="F996" s="54"/>
      <c r="H996" s="12"/>
      <c r="I996" s="54"/>
      <c r="L996" s="13"/>
    </row>
    <row r="997" spans="6:12" s="53" customFormat="1" x14ac:dyDescent="0.25">
      <c r="F997" s="54"/>
      <c r="H997" s="12"/>
      <c r="I997" s="54"/>
      <c r="L997" s="13"/>
    </row>
    <row r="998" spans="6:12" s="53" customFormat="1" x14ac:dyDescent="0.25">
      <c r="F998" s="54"/>
      <c r="H998" s="12"/>
      <c r="I998" s="54"/>
      <c r="L998" s="13"/>
    </row>
    <row r="999" spans="6:12" s="53" customFormat="1" x14ac:dyDescent="0.25">
      <c r="F999" s="54"/>
      <c r="H999" s="12"/>
      <c r="I999" s="54"/>
      <c r="L999" s="13"/>
    </row>
    <row r="1000" spans="6:12" s="53" customFormat="1" x14ac:dyDescent="0.25">
      <c r="F1000" s="54"/>
      <c r="H1000" s="12"/>
      <c r="I1000" s="54"/>
      <c r="L1000" s="13"/>
    </row>
    <row r="1001" spans="6:12" s="53" customFormat="1" x14ac:dyDescent="0.25">
      <c r="F1001" s="54"/>
      <c r="H1001" s="12"/>
      <c r="I1001" s="54"/>
      <c r="L1001" s="13"/>
    </row>
    <row r="1002" spans="6:12" s="53" customFormat="1" x14ac:dyDescent="0.25">
      <c r="F1002" s="54"/>
      <c r="H1002" s="12"/>
      <c r="I1002" s="54"/>
      <c r="L1002" s="13"/>
    </row>
    <row r="1003" spans="6:12" s="53" customFormat="1" x14ac:dyDescent="0.25">
      <c r="F1003" s="54"/>
      <c r="H1003" s="12"/>
      <c r="I1003" s="54"/>
      <c r="L1003" s="13"/>
    </row>
    <row r="1004" spans="6:12" s="53" customFormat="1" x14ac:dyDescent="0.25">
      <c r="F1004" s="54"/>
      <c r="H1004" s="12"/>
      <c r="I1004" s="54"/>
      <c r="L1004" s="13"/>
    </row>
    <row r="1005" spans="6:12" s="53" customFormat="1" x14ac:dyDescent="0.25">
      <c r="F1005" s="54"/>
      <c r="H1005" s="12"/>
      <c r="I1005" s="54"/>
      <c r="L1005" s="13"/>
    </row>
    <row r="1006" spans="6:12" s="53" customFormat="1" x14ac:dyDescent="0.25">
      <c r="F1006" s="54"/>
      <c r="H1006" s="12"/>
      <c r="I1006" s="54"/>
      <c r="L1006" s="13"/>
    </row>
    <row r="1007" spans="6:12" s="53" customFormat="1" x14ac:dyDescent="0.25">
      <c r="F1007" s="54"/>
      <c r="H1007" s="12"/>
      <c r="I1007" s="54"/>
      <c r="L1007" s="13"/>
    </row>
    <row r="1008" spans="6:12" s="53" customFormat="1" x14ac:dyDescent="0.25">
      <c r="F1008" s="54"/>
      <c r="H1008" s="12"/>
      <c r="I1008" s="54"/>
      <c r="L1008" s="13"/>
    </row>
    <row r="1009" spans="6:12" s="53" customFormat="1" x14ac:dyDescent="0.25">
      <c r="F1009" s="54"/>
      <c r="H1009" s="12"/>
      <c r="I1009" s="54"/>
      <c r="L1009" s="13"/>
    </row>
    <row r="1010" spans="6:12" s="53" customFormat="1" x14ac:dyDescent="0.25">
      <c r="F1010" s="54"/>
      <c r="H1010" s="12"/>
      <c r="I1010" s="54"/>
      <c r="L1010" s="13"/>
    </row>
    <row r="1011" spans="6:12" s="53" customFormat="1" x14ac:dyDescent="0.25">
      <c r="F1011" s="54"/>
      <c r="H1011" s="12"/>
      <c r="I1011" s="54"/>
      <c r="L1011" s="13"/>
    </row>
    <row r="1012" spans="6:12" s="53" customFormat="1" x14ac:dyDescent="0.25">
      <c r="F1012" s="54"/>
      <c r="H1012" s="12"/>
      <c r="I1012" s="54"/>
      <c r="L1012" s="13"/>
    </row>
    <row r="1013" spans="6:12" s="53" customFormat="1" x14ac:dyDescent="0.25">
      <c r="F1013" s="54"/>
      <c r="H1013" s="12"/>
      <c r="I1013" s="54"/>
      <c r="L1013" s="13"/>
    </row>
    <row r="1014" spans="6:12" s="53" customFormat="1" x14ac:dyDescent="0.25">
      <c r="F1014" s="54"/>
      <c r="H1014" s="12"/>
      <c r="I1014" s="54"/>
      <c r="L1014" s="13"/>
    </row>
    <row r="1015" spans="6:12" s="53" customFormat="1" x14ac:dyDescent="0.25">
      <c r="F1015" s="54"/>
      <c r="H1015" s="12"/>
      <c r="I1015" s="54"/>
      <c r="L1015" s="13"/>
    </row>
    <row r="1016" spans="6:12" s="53" customFormat="1" x14ac:dyDescent="0.25">
      <c r="F1016" s="54"/>
      <c r="H1016" s="12"/>
      <c r="I1016" s="54"/>
      <c r="L1016" s="13"/>
    </row>
    <row r="1017" spans="6:12" s="53" customFormat="1" x14ac:dyDescent="0.25">
      <c r="F1017" s="54"/>
      <c r="H1017" s="12"/>
      <c r="I1017" s="54"/>
      <c r="L1017" s="13"/>
    </row>
    <row r="1018" spans="6:12" s="53" customFormat="1" x14ac:dyDescent="0.25">
      <c r="F1018" s="54"/>
      <c r="H1018" s="12"/>
      <c r="I1018" s="54"/>
      <c r="L1018" s="13"/>
    </row>
    <row r="1019" spans="6:12" s="53" customFormat="1" x14ac:dyDescent="0.25">
      <c r="F1019" s="54"/>
      <c r="H1019" s="12"/>
      <c r="I1019" s="54"/>
      <c r="L1019" s="13"/>
    </row>
    <row r="1020" spans="6:12" s="53" customFormat="1" x14ac:dyDescent="0.25">
      <c r="F1020" s="54"/>
      <c r="H1020" s="12"/>
      <c r="I1020" s="54"/>
      <c r="L1020" s="13"/>
    </row>
    <row r="1021" spans="6:12" s="53" customFormat="1" x14ac:dyDescent="0.25">
      <c r="F1021" s="54"/>
      <c r="H1021" s="12"/>
      <c r="I1021" s="54"/>
      <c r="L1021" s="13"/>
    </row>
    <row r="1022" spans="6:12" s="53" customFormat="1" x14ac:dyDescent="0.25">
      <c r="F1022" s="54"/>
      <c r="H1022" s="12"/>
      <c r="I1022" s="54"/>
      <c r="L1022" s="13"/>
    </row>
    <row r="1023" spans="6:12" s="53" customFormat="1" x14ac:dyDescent="0.25">
      <c r="F1023" s="54"/>
      <c r="H1023" s="12"/>
      <c r="I1023" s="54"/>
      <c r="L1023" s="13"/>
    </row>
    <row r="1024" spans="6:12" s="53" customFormat="1" x14ac:dyDescent="0.25">
      <c r="F1024" s="54"/>
      <c r="H1024" s="12"/>
      <c r="I1024" s="54"/>
      <c r="L1024" s="13"/>
    </row>
    <row r="1025" spans="6:12" s="53" customFormat="1" x14ac:dyDescent="0.25">
      <c r="F1025" s="54"/>
      <c r="H1025" s="12"/>
      <c r="I1025" s="54"/>
      <c r="L1025" s="13"/>
    </row>
    <row r="1026" spans="6:12" s="53" customFormat="1" x14ac:dyDescent="0.25">
      <c r="F1026" s="54"/>
      <c r="H1026" s="12"/>
      <c r="I1026" s="54"/>
      <c r="L1026" s="13"/>
    </row>
    <row r="1027" spans="6:12" s="53" customFormat="1" x14ac:dyDescent="0.25">
      <c r="F1027" s="54"/>
      <c r="H1027" s="12"/>
      <c r="I1027" s="54"/>
      <c r="L1027" s="13"/>
    </row>
    <row r="1028" spans="6:12" s="53" customFormat="1" x14ac:dyDescent="0.25">
      <c r="F1028" s="54"/>
      <c r="H1028" s="12"/>
      <c r="I1028" s="54"/>
      <c r="L1028" s="13"/>
    </row>
    <row r="1029" spans="6:12" s="53" customFormat="1" x14ac:dyDescent="0.25">
      <c r="F1029" s="54"/>
      <c r="H1029" s="12"/>
      <c r="I1029" s="54"/>
      <c r="L1029" s="13"/>
    </row>
    <row r="1030" spans="6:12" s="53" customFormat="1" x14ac:dyDescent="0.25">
      <c r="F1030" s="54"/>
      <c r="H1030" s="12"/>
      <c r="I1030" s="54"/>
      <c r="L1030" s="13"/>
    </row>
    <row r="1031" spans="6:12" s="53" customFormat="1" x14ac:dyDescent="0.25">
      <c r="F1031" s="54"/>
      <c r="H1031" s="12"/>
      <c r="I1031" s="54"/>
      <c r="L1031" s="13"/>
    </row>
    <row r="1032" spans="6:12" s="53" customFormat="1" x14ac:dyDescent="0.25">
      <c r="F1032" s="54"/>
      <c r="H1032" s="12"/>
      <c r="I1032" s="54"/>
      <c r="L1032" s="13"/>
    </row>
    <row r="1033" spans="6:12" s="53" customFormat="1" x14ac:dyDescent="0.25">
      <c r="F1033" s="54"/>
      <c r="H1033" s="12"/>
      <c r="I1033" s="54"/>
      <c r="L1033" s="13"/>
    </row>
    <row r="1034" spans="6:12" s="53" customFormat="1" x14ac:dyDescent="0.25">
      <c r="F1034" s="54"/>
      <c r="H1034" s="12"/>
      <c r="I1034" s="54"/>
      <c r="L1034" s="13"/>
    </row>
    <row r="1035" spans="6:12" s="53" customFormat="1" x14ac:dyDescent="0.25">
      <c r="F1035" s="54"/>
      <c r="H1035" s="12"/>
      <c r="I1035" s="54"/>
      <c r="L1035" s="13"/>
    </row>
    <row r="1036" spans="6:12" s="53" customFormat="1" x14ac:dyDescent="0.25">
      <c r="F1036" s="54"/>
      <c r="H1036" s="12"/>
      <c r="I1036" s="54"/>
      <c r="L1036" s="13"/>
    </row>
    <row r="1037" spans="6:12" s="53" customFormat="1" x14ac:dyDescent="0.25">
      <c r="F1037" s="54"/>
      <c r="H1037" s="12"/>
      <c r="I1037" s="54"/>
      <c r="L1037" s="13"/>
    </row>
    <row r="1038" spans="6:12" s="53" customFormat="1" x14ac:dyDescent="0.25">
      <c r="F1038" s="54"/>
      <c r="H1038" s="12"/>
      <c r="I1038" s="54"/>
      <c r="L1038" s="13"/>
    </row>
    <row r="1039" spans="6:12" s="53" customFormat="1" x14ac:dyDescent="0.25">
      <c r="F1039" s="54"/>
      <c r="H1039" s="12"/>
      <c r="I1039" s="54"/>
      <c r="L1039" s="13"/>
    </row>
    <row r="1040" spans="6:12" s="53" customFormat="1" x14ac:dyDescent="0.25">
      <c r="F1040" s="54"/>
      <c r="H1040" s="12"/>
      <c r="I1040" s="54"/>
      <c r="L1040" s="13"/>
    </row>
    <row r="1041" spans="6:12" s="53" customFormat="1" x14ac:dyDescent="0.25">
      <c r="F1041" s="54"/>
      <c r="H1041" s="12"/>
      <c r="I1041" s="54"/>
      <c r="L1041" s="13"/>
    </row>
    <row r="1042" spans="6:12" s="53" customFormat="1" x14ac:dyDescent="0.25">
      <c r="F1042" s="54"/>
      <c r="H1042" s="12"/>
      <c r="I1042" s="54"/>
      <c r="L1042" s="13"/>
    </row>
    <row r="1043" spans="6:12" s="53" customFormat="1" x14ac:dyDescent="0.25">
      <c r="F1043" s="54"/>
      <c r="H1043" s="12"/>
      <c r="I1043" s="54"/>
      <c r="L1043" s="13"/>
    </row>
    <row r="1044" spans="6:12" s="53" customFormat="1" x14ac:dyDescent="0.25">
      <c r="F1044" s="54"/>
      <c r="H1044" s="12"/>
      <c r="I1044" s="54"/>
      <c r="L1044" s="13"/>
    </row>
    <row r="1045" spans="6:12" s="53" customFormat="1" x14ac:dyDescent="0.25">
      <c r="F1045" s="54"/>
      <c r="H1045" s="12"/>
      <c r="I1045" s="54"/>
      <c r="L1045" s="13"/>
    </row>
    <row r="1046" spans="6:12" s="53" customFormat="1" x14ac:dyDescent="0.25">
      <c r="F1046" s="54"/>
      <c r="H1046" s="12"/>
      <c r="I1046" s="54"/>
      <c r="L1046" s="13"/>
    </row>
    <row r="1047" spans="6:12" s="53" customFormat="1" x14ac:dyDescent="0.25">
      <c r="F1047" s="54"/>
      <c r="H1047" s="12"/>
      <c r="I1047" s="54"/>
      <c r="L1047" s="13"/>
    </row>
    <row r="1048" spans="6:12" s="53" customFormat="1" x14ac:dyDescent="0.25">
      <c r="F1048" s="54"/>
      <c r="H1048" s="12"/>
      <c r="I1048" s="54"/>
      <c r="L1048" s="13"/>
    </row>
    <row r="1049" spans="6:12" s="53" customFormat="1" x14ac:dyDescent="0.25">
      <c r="F1049" s="54"/>
      <c r="H1049" s="12"/>
      <c r="I1049" s="54"/>
      <c r="L1049" s="13"/>
    </row>
    <row r="1050" spans="6:12" s="53" customFormat="1" x14ac:dyDescent="0.25">
      <c r="F1050" s="54"/>
      <c r="H1050" s="12"/>
      <c r="I1050" s="54"/>
      <c r="L1050" s="13"/>
    </row>
    <row r="1051" spans="6:12" s="53" customFormat="1" x14ac:dyDescent="0.25">
      <c r="F1051" s="54"/>
      <c r="H1051" s="12"/>
      <c r="I1051" s="54"/>
      <c r="L1051" s="13"/>
    </row>
    <row r="1052" spans="6:12" s="53" customFormat="1" x14ac:dyDescent="0.25">
      <c r="F1052" s="54"/>
      <c r="H1052" s="12"/>
      <c r="I1052" s="54"/>
      <c r="L1052" s="13"/>
    </row>
    <row r="1053" spans="6:12" s="53" customFormat="1" x14ac:dyDescent="0.25">
      <c r="F1053" s="54"/>
      <c r="H1053" s="12"/>
      <c r="I1053" s="54"/>
      <c r="L1053" s="13"/>
    </row>
    <row r="1054" spans="6:12" s="53" customFormat="1" x14ac:dyDescent="0.25">
      <c r="F1054" s="54"/>
      <c r="H1054" s="12"/>
      <c r="I1054" s="54"/>
      <c r="L1054" s="13"/>
    </row>
    <row r="1055" spans="6:12" s="53" customFormat="1" x14ac:dyDescent="0.25">
      <c r="F1055" s="54"/>
      <c r="H1055" s="12"/>
      <c r="I1055" s="54"/>
      <c r="L1055" s="13"/>
    </row>
    <row r="1056" spans="6:12" s="53" customFormat="1" x14ac:dyDescent="0.25">
      <c r="F1056" s="54"/>
      <c r="H1056" s="12"/>
      <c r="I1056" s="54"/>
      <c r="L1056" s="13"/>
    </row>
    <row r="1057" spans="6:12" s="53" customFormat="1" x14ac:dyDescent="0.25">
      <c r="F1057" s="54"/>
      <c r="H1057" s="12"/>
      <c r="I1057" s="54"/>
      <c r="L1057" s="13"/>
    </row>
    <row r="1058" spans="6:12" s="53" customFormat="1" x14ac:dyDescent="0.25">
      <c r="F1058" s="54"/>
      <c r="H1058" s="12"/>
      <c r="I1058" s="54"/>
      <c r="L1058" s="13"/>
    </row>
    <row r="1059" spans="6:12" s="53" customFormat="1" x14ac:dyDescent="0.25">
      <c r="F1059" s="54"/>
      <c r="H1059" s="12"/>
      <c r="I1059" s="54"/>
      <c r="L1059" s="13"/>
    </row>
    <row r="1060" spans="6:12" s="53" customFormat="1" x14ac:dyDescent="0.25">
      <c r="F1060" s="54"/>
      <c r="H1060" s="12"/>
      <c r="I1060" s="54"/>
      <c r="L1060" s="13"/>
    </row>
    <row r="1061" spans="6:12" s="53" customFormat="1" x14ac:dyDescent="0.25">
      <c r="F1061" s="54"/>
      <c r="H1061" s="12"/>
      <c r="I1061" s="54"/>
      <c r="L1061" s="13"/>
    </row>
    <row r="1062" spans="6:12" s="53" customFormat="1" x14ac:dyDescent="0.25">
      <c r="F1062" s="54"/>
      <c r="H1062" s="12"/>
      <c r="I1062" s="54"/>
      <c r="L1062" s="13"/>
    </row>
    <row r="1063" spans="6:12" s="53" customFormat="1" x14ac:dyDescent="0.25">
      <c r="F1063" s="54"/>
      <c r="H1063" s="12"/>
      <c r="I1063" s="54"/>
      <c r="L1063" s="13"/>
    </row>
    <row r="1064" spans="6:12" s="53" customFormat="1" x14ac:dyDescent="0.25">
      <c r="F1064" s="54"/>
      <c r="H1064" s="12"/>
      <c r="I1064" s="54"/>
      <c r="L1064" s="13"/>
    </row>
    <row r="1065" spans="6:12" s="53" customFormat="1" x14ac:dyDescent="0.25">
      <c r="F1065" s="54"/>
      <c r="H1065" s="12"/>
      <c r="I1065" s="54"/>
      <c r="L1065" s="13"/>
    </row>
    <row r="1066" spans="6:12" s="53" customFormat="1" x14ac:dyDescent="0.25">
      <c r="F1066" s="54"/>
      <c r="H1066" s="12"/>
      <c r="I1066" s="54"/>
      <c r="L1066" s="13"/>
    </row>
    <row r="1067" spans="6:12" s="53" customFormat="1" x14ac:dyDescent="0.25">
      <c r="F1067" s="54"/>
      <c r="H1067" s="12"/>
      <c r="I1067" s="54"/>
      <c r="L1067" s="13"/>
    </row>
    <row r="1068" spans="6:12" s="53" customFormat="1" x14ac:dyDescent="0.25">
      <c r="F1068" s="54"/>
      <c r="H1068" s="12"/>
      <c r="I1068" s="54"/>
      <c r="L1068" s="13"/>
    </row>
    <row r="1069" spans="6:12" s="53" customFormat="1" x14ac:dyDescent="0.25">
      <c r="F1069" s="54"/>
      <c r="H1069" s="12"/>
      <c r="I1069" s="54"/>
      <c r="L1069" s="13"/>
    </row>
    <row r="1070" spans="6:12" s="53" customFormat="1" x14ac:dyDescent="0.25">
      <c r="F1070" s="54"/>
      <c r="H1070" s="12"/>
      <c r="I1070" s="54"/>
      <c r="L1070" s="13"/>
    </row>
    <row r="1071" spans="6:12" s="53" customFormat="1" x14ac:dyDescent="0.25">
      <c r="F1071" s="54"/>
      <c r="H1071" s="12"/>
      <c r="I1071" s="54"/>
      <c r="L1071" s="13"/>
    </row>
    <row r="1072" spans="6:12" s="53" customFormat="1" x14ac:dyDescent="0.25">
      <c r="F1072" s="54"/>
      <c r="H1072" s="12"/>
      <c r="I1072" s="54"/>
      <c r="L1072" s="13"/>
    </row>
    <row r="1073" spans="6:12" s="53" customFormat="1" x14ac:dyDescent="0.25">
      <c r="F1073" s="54"/>
      <c r="H1073" s="12"/>
      <c r="I1073" s="54"/>
      <c r="L1073" s="13"/>
    </row>
    <row r="1074" spans="6:12" s="53" customFormat="1" x14ac:dyDescent="0.25">
      <c r="F1074" s="54"/>
      <c r="H1074" s="12"/>
      <c r="I1074" s="54"/>
      <c r="L1074" s="13"/>
    </row>
    <row r="1075" spans="6:12" s="53" customFormat="1" x14ac:dyDescent="0.25">
      <c r="F1075" s="54"/>
      <c r="H1075" s="12"/>
      <c r="I1075" s="54"/>
      <c r="L1075" s="13"/>
    </row>
    <row r="1076" spans="6:12" s="53" customFormat="1" x14ac:dyDescent="0.25">
      <c r="F1076" s="54"/>
      <c r="H1076" s="12"/>
      <c r="I1076" s="54"/>
      <c r="L1076" s="13"/>
    </row>
    <row r="1077" spans="6:12" s="53" customFormat="1" x14ac:dyDescent="0.25">
      <c r="F1077" s="54"/>
      <c r="H1077" s="12"/>
      <c r="I1077" s="54"/>
      <c r="L1077" s="13"/>
    </row>
    <row r="1078" spans="6:12" s="53" customFormat="1" x14ac:dyDescent="0.25">
      <c r="F1078" s="54"/>
      <c r="H1078" s="12"/>
      <c r="I1078" s="54"/>
      <c r="L1078" s="13"/>
    </row>
    <row r="1079" spans="6:12" s="53" customFormat="1" x14ac:dyDescent="0.25">
      <c r="F1079" s="54"/>
      <c r="H1079" s="12"/>
      <c r="I1079" s="54"/>
      <c r="L1079" s="13"/>
    </row>
    <row r="1080" spans="6:12" s="53" customFormat="1" x14ac:dyDescent="0.25">
      <c r="F1080" s="54"/>
      <c r="H1080" s="12"/>
      <c r="I1080" s="54"/>
      <c r="L1080" s="13"/>
    </row>
    <row r="1081" spans="6:12" s="53" customFormat="1" x14ac:dyDescent="0.25">
      <c r="F1081" s="54"/>
      <c r="H1081" s="12"/>
      <c r="I1081" s="54"/>
      <c r="L1081" s="13"/>
    </row>
    <row r="1082" spans="6:12" s="53" customFormat="1" x14ac:dyDescent="0.25">
      <c r="F1082" s="54"/>
      <c r="H1082" s="12"/>
      <c r="I1082" s="54"/>
      <c r="L1082" s="13"/>
    </row>
    <row r="1083" spans="6:12" s="53" customFormat="1" x14ac:dyDescent="0.25">
      <c r="F1083" s="54"/>
      <c r="H1083" s="12"/>
      <c r="I1083" s="54"/>
      <c r="L1083" s="13"/>
    </row>
    <row r="1084" spans="6:12" s="53" customFormat="1" x14ac:dyDescent="0.25">
      <c r="F1084" s="54"/>
      <c r="H1084" s="12"/>
      <c r="I1084" s="54"/>
      <c r="L1084" s="13"/>
    </row>
    <row r="1085" spans="6:12" s="53" customFormat="1" x14ac:dyDescent="0.25">
      <c r="F1085" s="54"/>
      <c r="H1085" s="12"/>
      <c r="I1085" s="54"/>
      <c r="L1085" s="13"/>
    </row>
    <row r="1086" spans="6:12" s="53" customFormat="1" x14ac:dyDescent="0.25">
      <c r="F1086" s="54"/>
      <c r="H1086" s="12"/>
      <c r="I1086" s="54"/>
      <c r="L1086" s="13"/>
    </row>
    <row r="1087" spans="6:12" s="53" customFormat="1" x14ac:dyDescent="0.25">
      <c r="F1087" s="54"/>
      <c r="H1087" s="12"/>
      <c r="I1087" s="54"/>
      <c r="L1087" s="13"/>
    </row>
    <row r="1088" spans="6:12" s="53" customFormat="1" x14ac:dyDescent="0.25">
      <c r="F1088" s="54"/>
      <c r="H1088" s="12"/>
      <c r="I1088" s="54"/>
      <c r="L1088" s="13"/>
    </row>
    <row r="1089" spans="6:12" s="53" customFormat="1" x14ac:dyDescent="0.25">
      <c r="F1089" s="54"/>
      <c r="H1089" s="12"/>
      <c r="I1089" s="54"/>
      <c r="L1089" s="13"/>
    </row>
    <row r="1090" spans="6:12" s="53" customFormat="1" x14ac:dyDescent="0.25">
      <c r="F1090" s="54"/>
      <c r="H1090" s="12"/>
      <c r="I1090" s="54"/>
      <c r="L1090" s="13"/>
    </row>
    <row r="1091" spans="6:12" s="53" customFormat="1" x14ac:dyDescent="0.25">
      <c r="F1091" s="54"/>
      <c r="H1091" s="12"/>
      <c r="I1091" s="54"/>
      <c r="L1091" s="13"/>
    </row>
    <row r="1092" spans="6:12" s="53" customFormat="1" x14ac:dyDescent="0.25">
      <c r="F1092" s="54"/>
      <c r="H1092" s="12"/>
      <c r="I1092" s="54"/>
      <c r="L1092" s="13"/>
    </row>
    <row r="1093" spans="6:12" s="53" customFormat="1" x14ac:dyDescent="0.25">
      <c r="F1093" s="54"/>
      <c r="H1093" s="12"/>
      <c r="I1093" s="54"/>
      <c r="L1093" s="13"/>
    </row>
    <row r="1094" spans="6:12" s="53" customFormat="1" x14ac:dyDescent="0.25">
      <c r="F1094" s="54"/>
      <c r="H1094" s="12"/>
      <c r="I1094" s="54"/>
      <c r="L1094" s="13"/>
    </row>
    <row r="1095" spans="6:12" s="53" customFormat="1" x14ac:dyDescent="0.25">
      <c r="F1095" s="54"/>
      <c r="H1095" s="12"/>
      <c r="I1095" s="54"/>
      <c r="L1095" s="13"/>
    </row>
    <row r="1096" spans="6:12" s="53" customFormat="1" x14ac:dyDescent="0.25">
      <c r="F1096" s="54"/>
      <c r="H1096" s="12"/>
      <c r="I1096" s="54"/>
      <c r="L1096" s="13"/>
    </row>
    <row r="1097" spans="6:12" s="53" customFormat="1" x14ac:dyDescent="0.25">
      <c r="F1097" s="54"/>
      <c r="H1097" s="12"/>
      <c r="I1097" s="54"/>
      <c r="L1097" s="13"/>
    </row>
    <row r="1098" spans="6:12" s="53" customFormat="1" x14ac:dyDescent="0.25">
      <c r="F1098" s="54"/>
      <c r="H1098" s="12"/>
      <c r="I1098" s="54"/>
      <c r="L1098" s="13"/>
    </row>
    <row r="1099" spans="6:12" s="53" customFormat="1" x14ac:dyDescent="0.25">
      <c r="F1099" s="54"/>
      <c r="H1099" s="12"/>
      <c r="I1099" s="54"/>
      <c r="L1099" s="13"/>
    </row>
    <row r="1100" spans="6:12" s="53" customFormat="1" x14ac:dyDescent="0.25">
      <c r="F1100" s="54"/>
      <c r="H1100" s="12"/>
      <c r="I1100" s="54"/>
      <c r="L1100" s="13"/>
    </row>
    <row r="1101" spans="6:12" s="53" customFormat="1" x14ac:dyDescent="0.25">
      <c r="F1101" s="54"/>
      <c r="H1101" s="12"/>
      <c r="I1101" s="54"/>
      <c r="L1101" s="13"/>
    </row>
    <row r="1102" spans="6:12" s="53" customFormat="1" x14ac:dyDescent="0.25">
      <c r="F1102" s="54"/>
      <c r="H1102" s="12"/>
      <c r="I1102" s="54"/>
      <c r="L1102" s="13"/>
    </row>
    <row r="1103" spans="6:12" s="53" customFormat="1" x14ac:dyDescent="0.25">
      <c r="F1103" s="54"/>
      <c r="H1103" s="12"/>
      <c r="I1103" s="54"/>
      <c r="L1103" s="13"/>
    </row>
    <row r="1104" spans="6:12" s="53" customFormat="1" x14ac:dyDescent="0.25">
      <c r="F1104" s="54"/>
      <c r="H1104" s="12"/>
      <c r="I1104" s="54"/>
      <c r="L1104" s="13"/>
    </row>
    <row r="1105" spans="6:12" s="53" customFormat="1" x14ac:dyDescent="0.25">
      <c r="F1105" s="54"/>
      <c r="H1105" s="12"/>
      <c r="I1105" s="54"/>
      <c r="L1105" s="13"/>
    </row>
    <row r="1106" spans="6:12" s="53" customFormat="1" x14ac:dyDescent="0.25">
      <c r="F1106" s="54"/>
      <c r="H1106" s="12"/>
      <c r="I1106" s="54"/>
      <c r="L1106" s="13"/>
    </row>
    <row r="1107" spans="6:12" s="53" customFormat="1" x14ac:dyDescent="0.25">
      <c r="F1107" s="54"/>
      <c r="H1107" s="12"/>
      <c r="I1107" s="54"/>
      <c r="L1107" s="13"/>
    </row>
    <row r="1108" spans="6:12" s="53" customFormat="1" x14ac:dyDescent="0.25">
      <c r="F1108" s="54"/>
      <c r="H1108" s="12"/>
      <c r="I1108" s="54"/>
      <c r="L1108" s="13"/>
    </row>
    <row r="1109" spans="6:12" s="53" customFormat="1" x14ac:dyDescent="0.25">
      <c r="F1109" s="54"/>
      <c r="H1109" s="12"/>
      <c r="I1109" s="54"/>
      <c r="L1109" s="13"/>
    </row>
    <row r="1110" spans="6:12" s="53" customFormat="1" x14ac:dyDescent="0.25">
      <c r="F1110" s="54"/>
      <c r="H1110" s="12"/>
      <c r="I1110" s="54"/>
      <c r="L1110" s="13"/>
    </row>
    <row r="1111" spans="6:12" s="53" customFormat="1" x14ac:dyDescent="0.25">
      <c r="F1111" s="54"/>
      <c r="H1111" s="12"/>
      <c r="I1111" s="54"/>
      <c r="L1111" s="13"/>
    </row>
    <row r="1112" spans="6:12" s="53" customFormat="1" x14ac:dyDescent="0.25">
      <c r="F1112" s="54"/>
      <c r="H1112" s="12"/>
      <c r="I1112" s="54"/>
      <c r="L1112" s="13"/>
    </row>
    <row r="1113" spans="6:12" s="53" customFormat="1" x14ac:dyDescent="0.25">
      <c r="F1113" s="54"/>
      <c r="H1113" s="12"/>
      <c r="I1113" s="54"/>
      <c r="L1113" s="13"/>
    </row>
    <row r="1114" spans="6:12" s="53" customFormat="1" x14ac:dyDescent="0.25">
      <c r="F1114" s="54"/>
      <c r="H1114" s="12"/>
      <c r="I1114" s="54"/>
      <c r="L1114" s="13"/>
    </row>
    <row r="1115" spans="6:12" s="53" customFormat="1" x14ac:dyDescent="0.25">
      <c r="F1115" s="54"/>
      <c r="H1115" s="12"/>
      <c r="I1115" s="54"/>
      <c r="L1115" s="13"/>
    </row>
    <row r="1116" spans="6:12" s="53" customFormat="1" x14ac:dyDescent="0.25">
      <c r="F1116" s="54"/>
      <c r="H1116" s="12"/>
      <c r="I1116" s="54"/>
      <c r="L1116" s="13"/>
    </row>
    <row r="1117" spans="6:12" s="53" customFormat="1" x14ac:dyDescent="0.25">
      <c r="F1117" s="54"/>
      <c r="H1117" s="12"/>
      <c r="I1117" s="54"/>
      <c r="L1117" s="13"/>
    </row>
    <row r="1118" spans="6:12" s="53" customFormat="1" x14ac:dyDescent="0.25">
      <c r="F1118" s="54"/>
      <c r="H1118" s="12"/>
      <c r="I1118" s="54"/>
      <c r="L1118" s="13"/>
    </row>
    <row r="1119" spans="6:12" s="53" customFormat="1" x14ac:dyDescent="0.25">
      <c r="F1119" s="54"/>
      <c r="H1119" s="12"/>
      <c r="I1119" s="54"/>
      <c r="L1119" s="13"/>
    </row>
    <row r="1120" spans="6:12" s="53" customFormat="1" x14ac:dyDescent="0.25">
      <c r="F1120" s="54"/>
      <c r="H1120" s="12"/>
      <c r="I1120" s="54"/>
      <c r="L1120" s="13"/>
    </row>
    <row r="1121" spans="6:12" s="53" customFormat="1" x14ac:dyDescent="0.25">
      <c r="F1121" s="54"/>
      <c r="H1121" s="12"/>
      <c r="I1121" s="54"/>
      <c r="L1121" s="13"/>
    </row>
    <row r="1122" spans="6:12" s="53" customFormat="1" x14ac:dyDescent="0.25">
      <c r="F1122" s="54"/>
      <c r="H1122" s="12"/>
      <c r="I1122" s="54"/>
      <c r="L1122" s="13"/>
    </row>
    <row r="1123" spans="6:12" s="53" customFormat="1" x14ac:dyDescent="0.25">
      <c r="F1123" s="54"/>
      <c r="H1123" s="12"/>
      <c r="I1123" s="54"/>
      <c r="L1123" s="13"/>
    </row>
    <row r="1124" spans="6:12" s="53" customFormat="1" x14ac:dyDescent="0.25">
      <c r="F1124" s="54"/>
      <c r="H1124" s="12"/>
      <c r="I1124" s="54"/>
      <c r="L1124" s="13"/>
    </row>
    <row r="1125" spans="6:12" s="53" customFormat="1" x14ac:dyDescent="0.25">
      <c r="F1125" s="54"/>
      <c r="H1125" s="12"/>
      <c r="I1125" s="54"/>
      <c r="L1125" s="13"/>
    </row>
    <row r="1126" spans="6:12" s="53" customFormat="1" x14ac:dyDescent="0.25">
      <c r="F1126" s="54"/>
      <c r="H1126" s="12"/>
      <c r="I1126" s="54"/>
      <c r="L1126" s="13"/>
    </row>
    <row r="1127" spans="6:12" s="53" customFormat="1" x14ac:dyDescent="0.25">
      <c r="F1127" s="54"/>
      <c r="H1127" s="12"/>
      <c r="I1127" s="54"/>
      <c r="L1127" s="13"/>
    </row>
    <row r="1128" spans="6:12" s="53" customFormat="1" x14ac:dyDescent="0.25">
      <c r="F1128" s="54"/>
      <c r="H1128" s="12"/>
      <c r="I1128" s="54"/>
      <c r="L1128" s="13"/>
    </row>
    <row r="1129" spans="6:12" s="53" customFormat="1" x14ac:dyDescent="0.25">
      <c r="F1129" s="54"/>
      <c r="H1129" s="12"/>
      <c r="I1129" s="54"/>
      <c r="L1129" s="13"/>
    </row>
    <row r="1130" spans="6:12" s="53" customFormat="1" x14ac:dyDescent="0.25">
      <c r="F1130" s="54"/>
      <c r="H1130" s="12"/>
      <c r="I1130" s="54"/>
      <c r="L1130" s="13"/>
    </row>
    <row r="1131" spans="6:12" s="53" customFormat="1" x14ac:dyDescent="0.25">
      <c r="F1131" s="54"/>
      <c r="H1131" s="12"/>
      <c r="I1131" s="54"/>
      <c r="L1131" s="13"/>
    </row>
    <row r="1132" spans="6:12" s="53" customFormat="1" x14ac:dyDescent="0.25">
      <c r="F1132" s="54"/>
      <c r="H1132" s="12"/>
      <c r="I1132" s="54"/>
      <c r="L1132" s="13"/>
    </row>
    <row r="1133" spans="6:12" s="53" customFormat="1" x14ac:dyDescent="0.25">
      <c r="F1133" s="54"/>
      <c r="H1133" s="12"/>
      <c r="I1133" s="54"/>
      <c r="L1133" s="13"/>
    </row>
    <row r="1134" spans="6:12" s="53" customFormat="1" x14ac:dyDescent="0.25">
      <c r="F1134" s="54"/>
      <c r="H1134" s="12"/>
      <c r="I1134" s="54"/>
      <c r="L1134" s="13"/>
    </row>
    <row r="1135" spans="6:12" s="53" customFormat="1" x14ac:dyDescent="0.25">
      <c r="F1135" s="54"/>
      <c r="H1135" s="12"/>
      <c r="I1135" s="54"/>
      <c r="L1135" s="13"/>
    </row>
    <row r="1136" spans="6:12" s="53" customFormat="1" x14ac:dyDescent="0.25">
      <c r="F1136" s="54"/>
      <c r="H1136" s="12"/>
      <c r="I1136" s="54"/>
      <c r="L1136" s="13"/>
    </row>
    <row r="1137" spans="6:12" s="53" customFormat="1" x14ac:dyDescent="0.25">
      <c r="F1137" s="54"/>
      <c r="H1137" s="12"/>
      <c r="I1137" s="54"/>
      <c r="L1137" s="13"/>
    </row>
    <row r="1138" spans="6:12" s="53" customFormat="1" x14ac:dyDescent="0.25">
      <c r="F1138" s="54"/>
      <c r="H1138" s="12"/>
      <c r="I1138" s="54"/>
      <c r="L1138" s="13"/>
    </row>
    <row r="1139" spans="6:12" s="53" customFormat="1" x14ac:dyDescent="0.25">
      <c r="F1139" s="54"/>
      <c r="H1139" s="12"/>
      <c r="I1139" s="54"/>
      <c r="L1139" s="13"/>
    </row>
    <row r="1140" spans="6:12" s="53" customFormat="1" x14ac:dyDescent="0.25">
      <c r="F1140" s="54"/>
      <c r="H1140" s="12"/>
      <c r="I1140" s="54"/>
      <c r="L1140" s="13"/>
    </row>
    <row r="1141" spans="6:12" s="53" customFormat="1" x14ac:dyDescent="0.25">
      <c r="F1141" s="54"/>
      <c r="H1141" s="12"/>
      <c r="I1141" s="54"/>
      <c r="L1141" s="13"/>
    </row>
    <row r="1142" spans="6:12" s="53" customFormat="1" x14ac:dyDescent="0.25">
      <c r="F1142" s="54"/>
      <c r="H1142" s="12"/>
      <c r="I1142" s="54"/>
      <c r="L1142" s="13"/>
    </row>
    <row r="1143" spans="6:12" s="53" customFormat="1" x14ac:dyDescent="0.25">
      <c r="F1143" s="54"/>
      <c r="H1143" s="12"/>
      <c r="I1143" s="54"/>
      <c r="L1143" s="13"/>
    </row>
    <row r="1144" spans="6:12" s="53" customFormat="1" x14ac:dyDescent="0.25">
      <c r="F1144" s="54"/>
      <c r="H1144" s="12"/>
      <c r="I1144" s="54"/>
      <c r="L1144" s="13"/>
    </row>
    <row r="1145" spans="6:12" s="53" customFormat="1" x14ac:dyDescent="0.25">
      <c r="F1145" s="54"/>
      <c r="H1145" s="12"/>
      <c r="I1145" s="54"/>
      <c r="L1145" s="13"/>
    </row>
    <row r="1146" spans="6:12" s="53" customFormat="1" x14ac:dyDescent="0.25">
      <c r="F1146" s="54"/>
      <c r="H1146" s="12"/>
      <c r="I1146" s="54"/>
      <c r="L1146" s="13"/>
    </row>
    <row r="1147" spans="6:12" s="53" customFormat="1" x14ac:dyDescent="0.25">
      <c r="F1147" s="54"/>
      <c r="H1147" s="12"/>
      <c r="I1147" s="54"/>
      <c r="L1147" s="13"/>
    </row>
    <row r="1148" spans="6:12" s="53" customFormat="1" x14ac:dyDescent="0.25">
      <c r="F1148" s="54"/>
      <c r="H1148" s="12"/>
      <c r="I1148" s="54"/>
      <c r="L1148" s="13"/>
    </row>
    <row r="1149" spans="6:12" s="53" customFormat="1" x14ac:dyDescent="0.25">
      <c r="F1149" s="54"/>
      <c r="H1149" s="12"/>
      <c r="I1149" s="54"/>
      <c r="L1149" s="13"/>
    </row>
    <row r="1150" spans="6:12" s="53" customFormat="1" x14ac:dyDescent="0.25">
      <c r="F1150" s="54"/>
      <c r="H1150" s="12"/>
      <c r="I1150" s="54"/>
      <c r="L1150" s="13"/>
    </row>
    <row r="1151" spans="6:12" s="53" customFormat="1" x14ac:dyDescent="0.25">
      <c r="F1151" s="54"/>
      <c r="H1151" s="12"/>
      <c r="I1151" s="54"/>
      <c r="L1151" s="13"/>
    </row>
    <row r="1152" spans="6:12" s="53" customFormat="1" x14ac:dyDescent="0.25">
      <c r="F1152" s="54"/>
      <c r="H1152" s="12"/>
      <c r="I1152" s="54"/>
      <c r="L1152" s="13"/>
    </row>
    <row r="1153" spans="6:12" s="53" customFormat="1" x14ac:dyDescent="0.25">
      <c r="F1153" s="54"/>
      <c r="H1153" s="12"/>
      <c r="I1153" s="54"/>
      <c r="L1153" s="13"/>
    </row>
    <row r="1154" spans="6:12" s="53" customFormat="1" x14ac:dyDescent="0.25">
      <c r="F1154" s="54"/>
      <c r="H1154" s="12"/>
      <c r="I1154" s="54"/>
      <c r="L1154" s="13"/>
    </row>
    <row r="1155" spans="6:12" s="53" customFormat="1" x14ac:dyDescent="0.25">
      <c r="F1155" s="54"/>
      <c r="H1155" s="12"/>
      <c r="I1155" s="54"/>
      <c r="L1155" s="13"/>
    </row>
    <row r="1156" spans="6:12" s="53" customFormat="1" x14ac:dyDescent="0.25">
      <c r="F1156" s="54"/>
      <c r="H1156" s="12"/>
      <c r="I1156" s="54"/>
      <c r="L1156" s="13"/>
    </row>
    <row r="1157" spans="6:12" s="53" customFormat="1" x14ac:dyDescent="0.25">
      <c r="F1157" s="54"/>
      <c r="H1157" s="12"/>
      <c r="I1157" s="54"/>
      <c r="L1157" s="13"/>
    </row>
    <row r="1158" spans="6:12" s="53" customFormat="1" x14ac:dyDescent="0.25">
      <c r="F1158" s="54"/>
      <c r="H1158" s="12"/>
      <c r="I1158" s="54"/>
      <c r="L1158" s="13"/>
    </row>
    <row r="1159" spans="6:12" s="53" customFormat="1" x14ac:dyDescent="0.25">
      <c r="F1159" s="54"/>
      <c r="H1159" s="12"/>
      <c r="I1159" s="54"/>
      <c r="L1159" s="13"/>
    </row>
    <row r="1160" spans="6:12" s="53" customFormat="1" x14ac:dyDescent="0.25">
      <c r="F1160" s="54"/>
      <c r="H1160" s="12"/>
      <c r="I1160" s="54"/>
      <c r="L1160" s="13"/>
    </row>
    <row r="1161" spans="6:12" s="53" customFormat="1" x14ac:dyDescent="0.25">
      <c r="F1161" s="54"/>
      <c r="H1161" s="12"/>
      <c r="I1161" s="54"/>
      <c r="L1161" s="13"/>
    </row>
    <row r="1162" spans="6:12" s="53" customFormat="1" x14ac:dyDescent="0.25">
      <c r="F1162" s="54"/>
      <c r="H1162" s="12"/>
      <c r="I1162" s="54"/>
      <c r="L1162" s="13"/>
    </row>
    <row r="1163" spans="6:12" s="53" customFormat="1" x14ac:dyDescent="0.25">
      <c r="F1163" s="54"/>
      <c r="H1163" s="12"/>
      <c r="I1163" s="54"/>
      <c r="L1163" s="13"/>
    </row>
    <row r="1164" spans="6:12" s="53" customFormat="1" x14ac:dyDescent="0.25">
      <c r="F1164" s="54"/>
      <c r="H1164" s="12"/>
      <c r="I1164" s="54"/>
      <c r="L1164" s="13"/>
    </row>
    <row r="1165" spans="6:12" s="53" customFormat="1" x14ac:dyDescent="0.25">
      <c r="F1165" s="54"/>
      <c r="H1165" s="12"/>
      <c r="I1165" s="54"/>
      <c r="L1165" s="13"/>
    </row>
    <row r="1166" spans="6:12" s="53" customFormat="1" x14ac:dyDescent="0.25">
      <c r="F1166" s="54"/>
      <c r="H1166" s="12"/>
      <c r="I1166" s="54"/>
      <c r="L1166" s="13"/>
    </row>
    <row r="1167" spans="6:12" s="53" customFormat="1" x14ac:dyDescent="0.25">
      <c r="F1167" s="54"/>
      <c r="H1167" s="12"/>
      <c r="I1167" s="54"/>
      <c r="L1167" s="13"/>
    </row>
    <row r="1168" spans="6:12" s="53" customFormat="1" x14ac:dyDescent="0.25">
      <c r="F1168" s="54"/>
      <c r="H1168" s="12"/>
      <c r="I1168" s="54"/>
      <c r="L1168" s="13"/>
    </row>
    <row r="1169" spans="6:12" s="53" customFormat="1" x14ac:dyDescent="0.25">
      <c r="F1169" s="54"/>
      <c r="H1169" s="12"/>
      <c r="I1169" s="54"/>
      <c r="L1169" s="13"/>
    </row>
    <row r="1170" spans="6:12" s="53" customFormat="1" x14ac:dyDescent="0.25">
      <c r="F1170" s="54"/>
      <c r="H1170" s="12"/>
      <c r="I1170" s="54"/>
      <c r="L1170" s="13"/>
    </row>
    <row r="1171" spans="6:12" s="53" customFormat="1" x14ac:dyDescent="0.25">
      <c r="F1171" s="54"/>
      <c r="H1171" s="12"/>
      <c r="I1171" s="54"/>
      <c r="L1171" s="13"/>
    </row>
    <row r="1172" spans="6:12" s="53" customFormat="1" x14ac:dyDescent="0.25">
      <c r="F1172" s="54"/>
      <c r="H1172" s="12"/>
      <c r="I1172" s="54"/>
      <c r="L1172" s="13"/>
    </row>
    <row r="1173" spans="6:12" s="53" customFormat="1" x14ac:dyDescent="0.25">
      <c r="F1173" s="54"/>
      <c r="H1173" s="12"/>
      <c r="I1173" s="54"/>
      <c r="L1173" s="13"/>
    </row>
    <row r="1174" spans="6:12" s="53" customFormat="1" x14ac:dyDescent="0.25">
      <c r="F1174" s="54"/>
      <c r="H1174" s="12"/>
      <c r="I1174" s="54"/>
      <c r="L1174" s="13"/>
    </row>
    <row r="1175" spans="6:12" s="53" customFormat="1" x14ac:dyDescent="0.25">
      <c r="F1175" s="54"/>
      <c r="H1175" s="12"/>
      <c r="I1175" s="54"/>
      <c r="L1175" s="13"/>
    </row>
    <row r="1176" spans="6:12" s="53" customFormat="1" x14ac:dyDescent="0.25">
      <c r="F1176" s="54"/>
      <c r="H1176" s="12"/>
      <c r="I1176" s="54"/>
      <c r="L1176" s="13"/>
    </row>
    <row r="1177" spans="6:12" s="53" customFormat="1" x14ac:dyDescent="0.25">
      <c r="F1177" s="54"/>
      <c r="H1177" s="12"/>
      <c r="I1177" s="54"/>
      <c r="L1177" s="13"/>
    </row>
    <row r="1178" spans="6:12" s="53" customFormat="1" x14ac:dyDescent="0.25">
      <c r="F1178" s="54"/>
      <c r="H1178" s="12"/>
      <c r="I1178" s="54"/>
      <c r="L1178" s="13"/>
    </row>
    <row r="1179" spans="6:12" s="53" customFormat="1" x14ac:dyDescent="0.25">
      <c r="F1179" s="54"/>
      <c r="H1179" s="12"/>
      <c r="I1179" s="54"/>
      <c r="L1179" s="13"/>
    </row>
    <row r="1180" spans="6:12" s="53" customFormat="1" x14ac:dyDescent="0.25">
      <c r="F1180" s="54"/>
      <c r="H1180" s="12"/>
      <c r="I1180" s="54"/>
      <c r="L1180" s="13"/>
    </row>
    <row r="1181" spans="6:12" s="53" customFormat="1" x14ac:dyDescent="0.25">
      <c r="F1181" s="54"/>
      <c r="H1181" s="12"/>
      <c r="I1181" s="54"/>
      <c r="L1181" s="13"/>
    </row>
    <row r="1182" spans="6:12" s="53" customFormat="1" x14ac:dyDescent="0.25">
      <c r="F1182" s="54"/>
      <c r="H1182" s="12"/>
      <c r="I1182" s="54"/>
      <c r="L1182" s="13"/>
    </row>
    <row r="1183" spans="6:12" s="53" customFormat="1" x14ac:dyDescent="0.25">
      <c r="F1183" s="54"/>
      <c r="H1183" s="12"/>
      <c r="I1183" s="54"/>
      <c r="L1183" s="13"/>
    </row>
    <row r="1184" spans="6:12" s="53" customFormat="1" x14ac:dyDescent="0.25">
      <c r="F1184" s="54"/>
      <c r="H1184" s="12"/>
      <c r="I1184" s="54"/>
      <c r="L1184" s="13"/>
    </row>
    <row r="1185" spans="6:12" s="53" customFormat="1" x14ac:dyDescent="0.25">
      <c r="F1185" s="54"/>
      <c r="H1185" s="12"/>
      <c r="I1185" s="54"/>
      <c r="L1185" s="13"/>
    </row>
    <row r="1186" spans="6:12" s="53" customFormat="1" x14ac:dyDescent="0.25">
      <c r="F1186" s="54"/>
      <c r="H1186" s="12"/>
      <c r="I1186" s="54"/>
      <c r="L1186" s="13"/>
    </row>
    <row r="1187" spans="6:12" s="53" customFormat="1" x14ac:dyDescent="0.25">
      <c r="F1187" s="54"/>
      <c r="H1187" s="12"/>
      <c r="I1187" s="54"/>
      <c r="L1187" s="13"/>
    </row>
    <row r="1188" spans="6:12" s="53" customFormat="1" x14ac:dyDescent="0.25">
      <c r="F1188" s="54"/>
      <c r="H1188" s="12"/>
      <c r="I1188" s="54"/>
      <c r="L1188" s="13"/>
    </row>
    <row r="1189" spans="6:12" s="53" customFormat="1" x14ac:dyDescent="0.25">
      <c r="F1189" s="54"/>
      <c r="H1189" s="12"/>
      <c r="I1189" s="54"/>
      <c r="L1189" s="13"/>
    </row>
    <row r="1190" spans="6:12" s="53" customFormat="1" x14ac:dyDescent="0.25">
      <c r="F1190" s="54"/>
      <c r="H1190" s="12"/>
      <c r="I1190" s="54"/>
      <c r="L1190" s="13"/>
    </row>
    <row r="1191" spans="6:12" s="53" customFormat="1" x14ac:dyDescent="0.25">
      <c r="F1191" s="54"/>
      <c r="H1191" s="12"/>
      <c r="I1191" s="54"/>
      <c r="L1191" s="13"/>
    </row>
    <row r="1192" spans="6:12" s="53" customFormat="1" x14ac:dyDescent="0.25">
      <c r="F1192" s="54"/>
      <c r="H1192" s="12"/>
      <c r="I1192" s="54"/>
      <c r="L1192" s="13"/>
    </row>
    <row r="1193" spans="6:12" s="53" customFormat="1" x14ac:dyDescent="0.25">
      <c r="F1193" s="54"/>
      <c r="H1193" s="12"/>
      <c r="I1193" s="54"/>
      <c r="L1193" s="13"/>
    </row>
    <row r="1194" spans="6:12" s="53" customFormat="1" x14ac:dyDescent="0.25">
      <c r="F1194" s="54"/>
      <c r="H1194" s="12"/>
      <c r="I1194" s="54"/>
      <c r="L1194" s="13"/>
    </row>
    <row r="1195" spans="6:12" s="53" customFormat="1" x14ac:dyDescent="0.25">
      <c r="F1195" s="54"/>
      <c r="H1195" s="12"/>
      <c r="I1195" s="54"/>
      <c r="L1195" s="13"/>
    </row>
    <row r="1196" spans="6:12" s="53" customFormat="1" x14ac:dyDescent="0.25">
      <c r="F1196" s="54"/>
      <c r="H1196" s="12"/>
      <c r="I1196" s="54"/>
      <c r="L1196" s="13"/>
    </row>
    <row r="1197" spans="6:12" s="53" customFormat="1" x14ac:dyDescent="0.25">
      <c r="F1197" s="54"/>
      <c r="H1197" s="12"/>
      <c r="I1197" s="54"/>
      <c r="L1197" s="13"/>
    </row>
    <row r="1198" spans="6:12" s="53" customFormat="1" x14ac:dyDescent="0.25">
      <c r="F1198" s="54"/>
      <c r="H1198" s="12"/>
      <c r="I1198" s="54"/>
      <c r="L1198" s="13"/>
    </row>
    <row r="1199" spans="6:12" s="53" customFormat="1" x14ac:dyDescent="0.25">
      <c r="F1199" s="54"/>
      <c r="H1199" s="12"/>
      <c r="I1199" s="54"/>
      <c r="L1199" s="13"/>
    </row>
    <row r="1200" spans="6:12" s="53" customFormat="1" x14ac:dyDescent="0.25">
      <c r="F1200" s="54"/>
      <c r="H1200" s="12"/>
      <c r="I1200" s="54"/>
      <c r="L1200" s="13"/>
    </row>
    <row r="1201" spans="6:12" s="53" customFormat="1" x14ac:dyDescent="0.25">
      <c r="F1201" s="54"/>
      <c r="H1201" s="12"/>
      <c r="I1201" s="54"/>
      <c r="L1201" s="13"/>
    </row>
    <row r="1202" spans="6:12" s="53" customFormat="1" x14ac:dyDescent="0.25">
      <c r="F1202" s="54"/>
      <c r="H1202" s="12"/>
      <c r="I1202" s="54"/>
      <c r="L1202" s="13"/>
    </row>
    <row r="1203" spans="6:12" s="53" customFormat="1" x14ac:dyDescent="0.25">
      <c r="F1203" s="54"/>
      <c r="H1203" s="12"/>
      <c r="I1203" s="54"/>
      <c r="L1203" s="13"/>
    </row>
    <row r="1204" spans="6:12" s="53" customFormat="1" x14ac:dyDescent="0.25">
      <c r="F1204" s="54"/>
      <c r="H1204" s="12"/>
      <c r="I1204" s="54"/>
      <c r="L1204" s="13"/>
    </row>
    <row r="1205" spans="6:12" s="53" customFormat="1" x14ac:dyDescent="0.25">
      <c r="F1205" s="54"/>
      <c r="H1205" s="12"/>
      <c r="I1205" s="54"/>
      <c r="L1205" s="13"/>
    </row>
    <row r="1206" spans="6:12" s="53" customFormat="1" x14ac:dyDescent="0.25">
      <c r="F1206" s="54"/>
      <c r="H1206" s="12"/>
      <c r="I1206" s="54"/>
      <c r="L1206" s="13"/>
    </row>
    <row r="1207" spans="6:12" s="53" customFormat="1" x14ac:dyDescent="0.25">
      <c r="F1207" s="54"/>
      <c r="H1207" s="12"/>
      <c r="I1207" s="54"/>
      <c r="L1207" s="13"/>
    </row>
    <row r="1208" spans="6:12" s="53" customFormat="1" x14ac:dyDescent="0.25">
      <c r="F1208" s="54"/>
      <c r="H1208" s="12"/>
      <c r="I1208" s="54"/>
      <c r="L1208" s="13"/>
    </row>
    <row r="1209" spans="6:12" s="53" customFormat="1" x14ac:dyDescent="0.25">
      <c r="F1209" s="54"/>
      <c r="H1209" s="12"/>
      <c r="I1209" s="54"/>
      <c r="L1209" s="13"/>
    </row>
    <row r="1210" spans="6:12" s="53" customFormat="1" x14ac:dyDescent="0.25">
      <c r="F1210" s="54"/>
      <c r="H1210" s="12"/>
      <c r="I1210" s="54"/>
      <c r="L1210" s="13"/>
    </row>
    <row r="1211" spans="6:12" s="53" customFormat="1" x14ac:dyDescent="0.25">
      <c r="F1211" s="54"/>
      <c r="H1211" s="12"/>
      <c r="I1211" s="54"/>
      <c r="L1211" s="13"/>
    </row>
    <row r="1212" spans="6:12" s="53" customFormat="1" x14ac:dyDescent="0.25">
      <c r="F1212" s="54"/>
      <c r="H1212" s="12"/>
      <c r="I1212" s="54"/>
      <c r="L1212" s="13"/>
    </row>
    <row r="1213" spans="6:12" s="53" customFormat="1" x14ac:dyDescent="0.25">
      <c r="F1213" s="54"/>
      <c r="H1213" s="12"/>
      <c r="I1213" s="54"/>
      <c r="L1213" s="13"/>
    </row>
    <row r="1214" spans="6:12" s="53" customFormat="1" x14ac:dyDescent="0.25">
      <c r="F1214" s="54"/>
      <c r="H1214" s="12"/>
      <c r="I1214" s="54"/>
      <c r="L1214" s="13"/>
    </row>
    <row r="1215" spans="6:12" s="53" customFormat="1" x14ac:dyDescent="0.25">
      <c r="F1215" s="54"/>
      <c r="H1215" s="12"/>
      <c r="I1215" s="54"/>
      <c r="L1215" s="13"/>
    </row>
    <row r="1216" spans="6:12" s="53" customFormat="1" x14ac:dyDescent="0.25">
      <c r="F1216" s="54"/>
      <c r="H1216" s="12"/>
      <c r="I1216" s="54"/>
      <c r="L1216" s="13"/>
    </row>
    <row r="1217" spans="6:12" s="53" customFormat="1" x14ac:dyDescent="0.25">
      <c r="F1217" s="54"/>
      <c r="H1217" s="12"/>
      <c r="I1217" s="54"/>
      <c r="L1217" s="13"/>
    </row>
    <row r="1218" spans="6:12" s="53" customFormat="1" x14ac:dyDescent="0.25">
      <c r="F1218" s="54"/>
      <c r="H1218" s="12"/>
      <c r="I1218" s="54"/>
      <c r="L1218" s="13"/>
    </row>
    <row r="1219" spans="6:12" s="53" customFormat="1" x14ac:dyDescent="0.25">
      <c r="F1219" s="54"/>
      <c r="H1219" s="12"/>
      <c r="I1219" s="54"/>
      <c r="L1219" s="13"/>
    </row>
    <row r="1220" spans="6:12" s="53" customFormat="1" x14ac:dyDescent="0.25">
      <c r="F1220" s="54"/>
      <c r="H1220" s="12"/>
      <c r="I1220" s="54"/>
      <c r="L1220" s="13"/>
    </row>
    <row r="1221" spans="6:12" s="53" customFormat="1" x14ac:dyDescent="0.25">
      <c r="F1221" s="54"/>
      <c r="H1221" s="12"/>
      <c r="I1221" s="54"/>
      <c r="L1221" s="13"/>
    </row>
    <row r="1222" spans="6:12" s="53" customFormat="1" x14ac:dyDescent="0.25">
      <c r="F1222" s="54"/>
      <c r="H1222" s="12"/>
      <c r="I1222" s="54"/>
      <c r="L1222" s="13"/>
    </row>
    <row r="1223" spans="6:12" s="53" customFormat="1" x14ac:dyDescent="0.25">
      <c r="F1223" s="54"/>
      <c r="H1223" s="12"/>
      <c r="I1223" s="54"/>
      <c r="L1223" s="13"/>
    </row>
    <row r="1224" spans="6:12" s="53" customFormat="1" x14ac:dyDescent="0.25">
      <c r="F1224" s="54"/>
      <c r="H1224" s="12"/>
      <c r="I1224" s="54"/>
      <c r="L1224" s="13"/>
    </row>
    <row r="1225" spans="6:12" s="53" customFormat="1" x14ac:dyDescent="0.25">
      <c r="F1225" s="54"/>
      <c r="H1225" s="12"/>
      <c r="I1225" s="54"/>
      <c r="L1225" s="13"/>
    </row>
    <row r="1226" spans="6:12" s="53" customFormat="1" x14ac:dyDescent="0.25">
      <c r="F1226" s="54"/>
      <c r="H1226" s="12"/>
      <c r="I1226" s="54"/>
      <c r="L1226" s="13"/>
    </row>
    <row r="1227" spans="6:12" s="53" customFormat="1" x14ac:dyDescent="0.25">
      <c r="F1227" s="54"/>
      <c r="H1227" s="12"/>
      <c r="I1227" s="54"/>
      <c r="L1227" s="13"/>
    </row>
    <row r="1228" spans="6:12" s="53" customFormat="1" x14ac:dyDescent="0.25">
      <c r="F1228" s="54"/>
      <c r="H1228" s="12"/>
      <c r="I1228" s="54"/>
      <c r="L1228" s="13"/>
    </row>
    <row r="1229" spans="6:12" s="53" customFormat="1" x14ac:dyDescent="0.25">
      <c r="F1229" s="54"/>
      <c r="H1229" s="12"/>
      <c r="I1229" s="54"/>
      <c r="L1229" s="13"/>
    </row>
    <row r="1230" spans="6:12" s="53" customFormat="1" x14ac:dyDescent="0.25">
      <c r="F1230" s="54"/>
      <c r="H1230" s="12"/>
      <c r="I1230" s="54"/>
      <c r="L1230" s="13"/>
    </row>
    <row r="1231" spans="6:12" s="53" customFormat="1" x14ac:dyDescent="0.25">
      <c r="F1231" s="54"/>
      <c r="H1231" s="12"/>
      <c r="I1231" s="54"/>
      <c r="L1231" s="13"/>
    </row>
    <row r="1232" spans="6:12" s="53" customFormat="1" x14ac:dyDescent="0.25">
      <c r="F1232" s="54"/>
      <c r="H1232" s="12"/>
      <c r="I1232" s="54"/>
      <c r="L1232" s="13"/>
    </row>
    <row r="1233" spans="6:12" s="53" customFormat="1" x14ac:dyDescent="0.25">
      <c r="F1233" s="54"/>
      <c r="H1233" s="12"/>
      <c r="I1233" s="54"/>
      <c r="L1233" s="13"/>
    </row>
    <row r="1234" spans="6:12" s="53" customFormat="1" x14ac:dyDescent="0.25">
      <c r="F1234" s="54"/>
      <c r="H1234" s="12"/>
      <c r="I1234" s="54"/>
      <c r="L1234" s="13"/>
    </row>
    <row r="1235" spans="6:12" s="53" customFormat="1" x14ac:dyDescent="0.25">
      <c r="F1235" s="54"/>
      <c r="H1235" s="12"/>
      <c r="I1235" s="54"/>
      <c r="L1235" s="13"/>
    </row>
    <row r="1236" spans="6:12" s="53" customFormat="1" x14ac:dyDescent="0.25">
      <c r="F1236" s="54"/>
      <c r="H1236" s="12"/>
      <c r="I1236" s="54"/>
      <c r="L1236" s="13"/>
    </row>
    <row r="1237" spans="6:12" s="53" customFormat="1" x14ac:dyDescent="0.25">
      <c r="F1237" s="54"/>
      <c r="H1237" s="12"/>
      <c r="I1237" s="54"/>
      <c r="L1237" s="13"/>
    </row>
    <row r="1238" spans="6:12" s="53" customFormat="1" x14ac:dyDescent="0.25">
      <c r="F1238" s="54"/>
      <c r="H1238" s="12"/>
      <c r="I1238" s="54"/>
      <c r="L1238" s="13"/>
    </row>
    <row r="1239" spans="6:12" s="53" customFormat="1" x14ac:dyDescent="0.25">
      <c r="F1239" s="54"/>
      <c r="H1239" s="12"/>
      <c r="I1239" s="54"/>
      <c r="L1239" s="13"/>
    </row>
    <row r="1240" spans="6:12" s="53" customFormat="1" x14ac:dyDescent="0.25">
      <c r="F1240" s="54"/>
      <c r="H1240" s="12"/>
      <c r="I1240" s="54"/>
      <c r="L1240" s="13"/>
    </row>
    <row r="1241" spans="6:12" s="53" customFormat="1" x14ac:dyDescent="0.25">
      <c r="F1241" s="54"/>
      <c r="H1241" s="12"/>
      <c r="I1241" s="54"/>
      <c r="L1241" s="13"/>
    </row>
    <row r="1242" spans="6:12" s="53" customFormat="1" x14ac:dyDescent="0.25">
      <c r="F1242" s="54"/>
      <c r="H1242" s="12"/>
      <c r="I1242" s="54"/>
      <c r="L1242" s="13"/>
    </row>
    <row r="1243" spans="6:12" s="53" customFormat="1" x14ac:dyDescent="0.25">
      <c r="F1243" s="54"/>
      <c r="H1243" s="12"/>
      <c r="I1243" s="54"/>
      <c r="L1243" s="13"/>
    </row>
    <row r="1244" spans="6:12" s="53" customFormat="1" x14ac:dyDescent="0.25">
      <c r="F1244" s="54"/>
      <c r="H1244" s="12"/>
      <c r="I1244" s="54"/>
      <c r="L1244" s="13"/>
    </row>
    <row r="1245" spans="6:12" s="53" customFormat="1" x14ac:dyDescent="0.25">
      <c r="F1245" s="54"/>
      <c r="H1245" s="12"/>
      <c r="I1245" s="54"/>
      <c r="L1245" s="13"/>
    </row>
    <row r="1246" spans="6:12" s="53" customFormat="1" x14ac:dyDescent="0.25">
      <c r="F1246" s="54"/>
      <c r="H1246" s="12"/>
      <c r="I1246" s="54"/>
      <c r="L1246" s="13"/>
    </row>
    <row r="1247" spans="6:12" s="53" customFormat="1" x14ac:dyDescent="0.25">
      <c r="F1247" s="54"/>
      <c r="H1247" s="12"/>
      <c r="I1247" s="54"/>
      <c r="L1247" s="13"/>
    </row>
    <row r="1248" spans="6:12" s="53" customFormat="1" x14ac:dyDescent="0.25">
      <c r="F1248" s="54"/>
      <c r="H1248" s="12"/>
      <c r="I1248" s="54"/>
      <c r="L1248" s="13"/>
    </row>
    <row r="1249" spans="6:12" s="53" customFormat="1" x14ac:dyDescent="0.25">
      <c r="F1249" s="54"/>
      <c r="H1249" s="12"/>
      <c r="I1249" s="54"/>
      <c r="L1249" s="13"/>
    </row>
    <row r="1250" spans="6:12" s="53" customFormat="1" x14ac:dyDescent="0.25">
      <c r="F1250" s="54"/>
      <c r="H1250" s="12"/>
      <c r="I1250" s="54"/>
      <c r="L1250" s="13"/>
    </row>
    <row r="1251" spans="6:12" s="53" customFormat="1" x14ac:dyDescent="0.25">
      <c r="F1251" s="54"/>
      <c r="H1251" s="12"/>
      <c r="I1251" s="54"/>
      <c r="L1251" s="13"/>
    </row>
    <row r="1252" spans="6:12" s="53" customFormat="1" x14ac:dyDescent="0.25">
      <c r="F1252" s="54"/>
      <c r="H1252" s="12"/>
      <c r="I1252" s="54"/>
      <c r="L1252" s="13"/>
    </row>
    <row r="1253" spans="6:12" s="53" customFormat="1" x14ac:dyDescent="0.25">
      <c r="F1253" s="54"/>
      <c r="H1253" s="12"/>
      <c r="I1253" s="54"/>
      <c r="L1253" s="13"/>
    </row>
    <row r="1254" spans="6:12" s="53" customFormat="1" x14ac:dyDescent="0.25">
      <c r="F1254" s="54"/>
      <c r="H1254" s="12"/>
      <c r="I1254" s="54"/>
      <c r="L1254" s="13"/>
    </row>
    <row r="1255" spans="6:12" s="53" customFormat="1" x14ac:dyDescent="0.25">
      <c r="F1255" s="54"/>
      <c r="H1255" s="12"/>
      <c r="I1255" s="54"/>
      <c r="L1255" s="13"/>
    </row>
    <row r="1256" spans="6:12" s="53" customFormat="1" x14ac:dyDescent="0.25">
      <c r="F1256" s="54"/>
      <c r="H1256" s="12"/>
      <c r="I1256" s="54"/>
      <c r="L1256" s="13"/>
    </row>
    <row r="1257" spans="6:12" s="53" customFormat="1" x14ac:dyDescent="0.25">
      <c r="F1257" s="54"/>
      <c r="H1257" s="12"/>
      <c r="I1257" s="54"/>
      <c r="L1257" s="13"/>
    </row>
    <row r="1258" spans="6:12" s="53" customFormat="1" x14ac:dyDescent="0.25">
      <c r="F1258" s="54"/>
      <c r="H1258" s="12"/>
      <c r="I1258" s="54"/>
      <c r="L1258" s="13"/>
    </row>
    <row r="1259" spans="6:12" s="53" customFormat="1" x14ac:dyDescent="0.25">
      <c r="F1259" s="54"/>
      <c r="H1259" s="12"/>
      <c r="I1259" s="54"/>
      <c r="L1259" s="13"/>
    </row>
    <row r="1260" spans="6:12" s="53" customFormat="1" x14ac:dyDescent="0.25">
      <c r="F1260" s="54"/>
      <c r="H1260" s="12"/>
      <c r="I1260" s="54"/>
      <c r="L1260" s="13"/>
    </row>
    <row r="1261" spans="6:12" s="53" customFormat="1" x14ac:dyDescent="0.25">
      <c r="F1261" s="54"/>
      <c r="H1261" s="12"/>
      <c r="I1261" s="54"/>
      <c r="L1261" s="13"/>
    </row>
    <row r="1262" spans="6:12" s="53" customFormat="1" x14ac:dyDescent="0.25">
      <c r="F1262" s="54"/>
      <c r="H1262" s="12"/>
      <c r="I1262" s="54"/>
      <c r="L1262" s="13"/>
    </row>
    <row r="1263" spans="6:12" s="53" customFormat="1" x14ac:dyDescent="0.25">
      <c r="F1263" s="54"/>
      <c r="H1263" s="12"/>
      <c r="I1263" s="54"/>
      <c r="L1263" s="13"/>
    </row>
    <row r="1264" spans="6:12" s="53" customFormat="1" x14ac:dyDescent="0.25">
      <c r="F1264" s="54"/>
      <c r="H1264" s="12"/>
      <c r="I1264" s="54"/>
      <c r="L1264" s="13"/>
    </row>
    <row r="1265" spans="6:12" s="53" customFormat="1" x14ac:dyDescent="0.25">
      <c r="F1265" s="54"/>
      <c r="H1265" s="12"/>
      <c r="I1265" s="54"/>
      <c r="L1265" s="13"/>
    </row>
    <row r="1266" spans="6:12" s="53" customFormat="1" x14ac:dyDescent="0.25">
      <c r="F1266" s="54"/>
      <c r="H1266" s="12"/>
      <c r="I1266" s="54"/>
      <c r="L1266" s="13"/>
    </row>
    <row r="1267" spans="6:12" s="53" customFormat="1" x14ac:dyDescent="0.25">
      <c r="F1267" s="54"/>
      <c r="H1267" s="12"/>
      <c r="I1267" s="54"/>
      <c r="L1267" s="13"/>
    </row>
    <row r="1268" spans="6:12" s="53" customFormat="1" x14ac:dyDescent="0.25">
      <c r="F1268" s="54"/>
      <c r="H1268" s="12"/>
      <c r="I1268" s="54"/>
      <c r="L1268" s="13"/>
    </row>
    <row r="1269" spans="6:12" s="53" customFormat="1" x14ac:dyDescent="0.25">
      <c r="F1269" s="54"/>
      <c r="H1269" s="12"/>
      <c r="I1269" s="54"/>
      <c r="L1269" s="13"/>
    </row>
    <row r="1270" spans="6:12" s="53" customFormat="1" x14ac:dyDescent="0.25">
      <c r="F1270" s="54"/>
      <c r="H1270" s="12"/>
      <c r="I1270" s="54"/>
      <c r="L1270" s="13"/>
    </row>
    <row r="1271" spans="6:12" s="53" customFormat="1" x14ac:dyDescent="0.25">
      <c r="F1271" s="54"/>
      <c r="H1271" s="12"/>
      <c r="I1271" s="54"/>
      <c r="L1271" s="13"/>
    </row>
    <row r="1272" spans="6:12" s="53" customFormat="1" x14ac:dyDescent="0.25">
      <c r="F1272" s="54"/>
      <c r="H1272" s="12"/>
      <c r="I1272" s="54"/>
      <c r="L1272" s="13"/>
    </row>
    <row r="1273" spans="6:12" s="53" customFormat="1" x14ac:dyDescent="0.25">
      <c r="F1273" s="54"/>
      <c r="H1273" s="12"/>
      <c r="I1273" s="54"/>
      <c r="L1273" s="13"/>
    </row>
    <row r="1274" spans="6:12" s="53" customFormat="1" x14ac:dyDescent="0.25">
      <c r="F1274" s="54"/>
      <c r="H1274" s="12"/>
      <c r="I1274" s="54"/>
      <c r="L1274" s="13"/>
    </row>
    <row r="1275" spans="6:12" s="53" customFormat="1" x14ac:dyDescent="0.25">
      <c r="F1275" s="54"/>
      <c r="H1275" s="12"/>
      <c r="I1275" s="54"/>
      <c r="L1275" s="13"/>
    </row>
    <row r="1276" spans="6:12" s="53" customFormat="1" x14ac:dyDescent="0.25">
      <c r="F1276" s="54"/>
      <c r="H1276" s="12"/>
      <c r="I1276" s="54"/>
      <c r="L1276" s="13"/>
    </row>
    <row r="1277" spans="6:12" s="53" customFormat="1" x14ac:dyDescent="0.25">
      <c r="F1277" s="54"/>
      <c r="H1277" s="12"/>
      <c r="I1277" s="54"/>
      <c r="L1277" s="13"/>
    </row>
    <row r="1278" spans="6:12" s="53" customFormat="1" x14ac:dyDescent="0.25">
      <c r="F1278" s="54"/>
      <c r="H1278" s="12"/>
      <c r="I1278" s="54"/>
      <c r="L1278" s="13"/>
    </row>
    <row r="1279" spans="6:12" s="53" customFormat="1" x14ac:dyDescent="0.25">
      <c r="F1279" s="54"/>
      <c r="H1279" s="12"/>
      <c r="I1279" s="54"/>
      <c r="L1279" s="13"/>
    </row>
    <row r="1280" spans="6:12" s="53" customFormat="1" x14ac:dyDescent="0.25">
      <c r="F1280" s="54"/>
      <c r="H1280" s="12"/>
      <c r="I1280" s="54"/>
      <c r="L1280" s="13"/>
    </row>
    <row r="1281" spans="6:12" s="53" customFormat="1" x14ac:dyDescent="0.25">
      <c r="F1281" s="54"/>
      <c r="H1281" s="12"/>
      <c r="I1281" s="54"/>
      <c r="L1281" s="13"/>
    </row>
    <row r="1282" spans="6:12" s="53" customFormat="1" x14ac:dyDescent="0.25">
      <c r="F1282" s="54"/>
      <c r="H1282" s="12"/>
      <c r="I1282" s="54"/>
      <c r="L1282" s="13"/>
    </row>
    <row r="1283" spans="6:12" s="53" customFormat="1" x14ac:dyDescent="0.25">
      <c r="F1283" s="54"/>
      <c r="H1283" s="12"/>
      <c r="I1283" s="54"/>
      <c r="L1283" s="13"/>
    </row>
    <row r="1284" spans="6:12" s="53" customFormat="1" x14ac:dyDescent="0.25">
      <c r="F1284" s="54"/>
      <c r="H1284" s="12"/>
      <c r="I1284" s="54"/>
      <c r="L1284" s="13"/>
    </row>
    <row r="1285" spans="6:12" s="53" customFormat="1" x14ac:dyDescent="0.25">
      <c r="F1285" s="54"/>
      <c r="H1285" s="12"/>
      <c r="I1285" s="54"/>
      <c r="L1285" s="13"/>
    </row>
    <row r="1286" spans="6:12" s="53" customFormat="1" x14ac:dyDescent="0.25">
      <c r="F1286" s="54"/>
      <c r="H1286" s="12"/>
      <c r="I1286" s="54"/>
      <c r="L1286" s="13"/>
    </row>
    <row r="1287" spans="6:12" s="53" customFormat="1" x14ac:dyDescent="0.25">
      <c r="F1287" s="54"/>
      <c r="H1287" s="12"/>
      <c r="I1287" s="54"/>
      <c r="L1287" s="13"/>
    </row>
    <row r="1288" spans="6:12" s="53" customFormat="1" x14ac:dyDescent="0.25">
      <c r="F1288" s="54"/>
      <c r="H1288" s="12"/>
      <c r="I1288" s="54"/>
      <c r="L1288" s="13"/>
    </row>
    <row r="1289" spans="6:12" s="53" customFormat="1" x14ac:dyDescent="0.25">
      <c r="F1289" s="54"/>
      <c r="H1289" s="12"/>
      <c r="I1289" s="54"/>
      <c r="L1289" s="13"/>
    </row>
    <row r="1290" spans="6:12" s="53" customFormat="1" x14ac:dyDescent="0.25">
      <c r="F1290" s="54"/>
      <c r="H1290" s="12"/>
      <c r="I1290" s="54"/>
      <c r="L1290" s="13"/>
    </row>
    <row r="1291" spans="6:12" s="53" customFormat="1" x14ac:dyDescent="0.25">
      <c r="F1291" s="54"/>
      <c r="H1291" s="12"/>
      <c r="I1291" s="54"/>
      <c r="L1291" s="13"/>
    </row>
    <row r="1292" spans="6:12" s="53" customFormat="1" x14ac:dyDescent="0.25">
      <c r="F1292" s="54"/>
      <c r="H1292" s="12"/>
      <c r="I1292" s="54"/>
      <c r="L1292" s="13"/>
    </row>
    <row r="1293" spans="6:12" s="53" customFormat="1" x14ac:dyDescent="0.25">
      <c r="F1293" s="54"/>
      <c r="H1293" s="12"/>
      <c r="I1293" s="54"/>
      <c r="L1293" s="13"/>
    </row>
    <row r="1294" spans="6:12" s="53" customFormat="1" x14ac:dyDescent="0.25">
      <c r="F1294" s="54"/>
      <c r="H1294" s="12"/>
      <c r="I1294" s="54"/>
      <c r="L1294" s="13"/>
    </row>
    <row r="1295" spans="6:12" s="53" customFormat="1" x14ac:dyDescent="0.25">
      <c r="F1295" s="54"/>
      <c r="H1295" s="12"/>
      <c r="I1295" s="54"/>
      <c r="L1295" s="13"/>
    </row>
    <row r="1296" spans="6:12" s="53" customFormat="1" x14ac:dyDescent="0.25">
      <c r="F1296" s="54"/>
      <c r="H1296" s="12"/>
      <c r="I1296" s="54"/>
      <c r="L1296" s="13"/>
    </row>
    <row r="1297" spans="6:12" s="53" customFormat="1" x14ac:dyDescent="0.25">
      <c r="F1297" s="54"/>
      <c r="H1297" s="12"/>
      <c r="I1297" s="54"/>
      <c r="L1297" s="13"/>
    </row>
    <row r="1298" spans="6:12" s="53" customFormat="1" x14ac:dyDescent="0.25">
      <c r="F1298" s="54"/>
      <c r="H1298" s="12"/>
      <c r="I1298" s="54"/>
      <c r="L1298" s="13"/>
    </row>
    <row r="1299" spans="6:12" s="53" customFormat="1" x14ac:dyDescent="0.25">
      <c r="F1299" s="54"/>
      <c r="H1299" s="12"/>
      <c r="I1299" s="54"/>
      <c r="L1299" s="13"/>
    </row>
    <row r="1300" spans="6:12" s="53" customFormat="1" x14ac:dyDescent="0.25">
      <c r="F1300" s="54"/>
      <c r="H1300" s="12"/>
      <c r="I1300" s="54"/>
      <c r="L1300" s="13"/>
    </row>
    <row r="1301" spans="6:12" s="53" customFormat="1" x14ac:dyDescent="0.25">
      <c r="F1301" s="54"/>
      <c r="H1301" s="12"/>
      <c r="I1301" s="54"/>
      <c r="L1301" s="13"/>
    </row>
    <row r="1302" spans="6:12" s="53" customFormat="1" x14ac:dyDescent="0.25">
      <c r="F1302" s="54"/>
      <c r="H1302" s="12"/>
      <c r="I1302" s="54"/>
      <c r="L1302" s="13"/>
    </row>
    <row r="1303" spans="6:12" s="53" customFormat="1" x14ac:dyDescent="0.25">
      <c r="F1303" s="54"/>
      <c r="H1303" s="12"/>
      <c r="I1303" s="54"/>
      <c r="L1303" s="13"/>
    </row>
    <row r="1304" spans="6:12" s="53" customFormat="1" x14ac:dyDescent="0.25">
      <c r="F1304" s="54"/>
      <c r="H1304" s="12"/>
      <c r="I1304" s="54"/>
      <c r="L1304" s="13"/>
    </row>
    <row r="1305" spans="6:12" s="53" customFormat="1" x14ac:dyDescent="0.25">
      <c r="F1305" s="54"/>
      <c r="H1305" s="12"/>
      <c r="I1305" s="54"/>
      <c r="L1305" s="13"/>
    </row>
    <row r="1306" spans="6:12" s="53" customFormat="1" x14ac:dyDescent="0.25">
      <c r="F1306" s="54"/>
      <c r="H1306" s="12"/>
      <c r="I1306" s="54"/>
      <c r="L1306" s="13"/>
    </row>
    <row r="1307" spans="6:12" s="53" customFormat="1" x14ac:dyDescent="0.25">
      <c r="F1307" s="54"/>
      <c r="H1307" s="12"/>
      <c r="I1307" s="54"/>
      <c r="L1307" s="13"/>
    </row>
    <row r="1308" spans="6:12" s="53" customFormat="1" x14ac:dyDescent="0.25">
      <c r="F1308" s="54"/>
      <c r="H1308" s="12"/>
      <c r="I1308" s="54"/>
      <c r="L1308" s="13"/>
    </row>
    <row r="1309" spans="6:12" s="53" customFormat="1" x14ac:dyDescent="0.25">
      <c r="F1309" s="54"/>
      <c r="H1309" s="12"/>
      <c r="I1309" s="54"/>
      <c r="L1309" s="13"/>
    </row>
    <row r="1310" spans="6:12" s="53" customFormat="1" x14ac:dyDescent="0.25">
      <c r="F1310" s="54"/>
      <c r="H1310" s="12"/>
      <c r="I1310" s="54"/>
      <c r="L1310" s="13"/>
    </row>
    <row r="1311" spans="6:12" s="53" customFormat="1" x14ac:dyDescent="0.25">
      <c r="F1311" s="54"/>
      <c r="H1311" s="12"/>
      <c r="I1311" s="54"/>
      <c r="L1311" s="13"/>
    </row>
    <row r="1312" spans="6:12" s="53" customFormat="1" x14ac:dyDescent="0.25">
      <c r="F1312" s="54"/>
      <c r="H1312" s="12"/>
      <c r="I1312" s="54"/>
      <c r="L1312" s="13"/>
    </row>
    <row r="1313" spans="6:12" s="53" customFormat="1" x14ac:dyDescent="0.25">
      <c r="F1313" s="54"/>
      <c r="H1313" s="12"/>
      <c r="I1313" s="54"/>
      <c r="L1313" s="13"/>
    </row>
    <row r="1314" spans="6:12" s="53" customFormat="1" x14ac:dyDescent="0.25">
      <c r="F1314" s="54"/>
      <c r="H1314" s="12"/>
      <c r="I1314" s="54"/>
      <c r="L1314" s="13"/>
    </row>
    <row r="1315" spans="6:12" s="53" customFormat="1" x14ac:dyDescent="0.25">
      <c r="F1315" s="54"/>
      <c r="H1315" s="12"/>
      <c r="I1315" s="54"/>
      <c r="L1315" s="13"/>
    </row>
    <row r="1316" spans="6:12" s="53" customFormat="1" x14ac:dyDescent="0.25">
      <c r="F1316" s="54"/>
      <c r="H1316" s="12"/>
      <c r="I1316" s="54"/>
      <c r="L1316" s="13"/>
    </row>
    <row r="1317" spans="6:12" s="53" customFormat="1" x14ac:dyDescent="0.25">
      <c r="F1317" s="54"/>
      <c r="H1317" s="12"/>
      <c r="I1317" s="54"/>
      <c r="L1317" s="13"/>
    </row>
    <row r="1318" spans="6:12" s="53" customFormat="1" x14ac:dyDescent="0.25">
      <c r="F1318" s="54"/>
      <c r="H1318" s="12"/>
      <c r="I1318" s="54"/>
      <c r="L1318" s="13"/>
    </row>
    <row r="1319" spans="6:12" s="53" customFormat="1" x14ac:dyDescent="0.25">
      <c r="F1319" s="54"/>
      <c r="H1319" s="12"/>
      <c r="I1319" s="54"/>
      <c r="L1319" s="13"/>
    </row>
    <row r="1320" spans="6:12" s="53" customFormat="1" x14ac:dyDescent="0.25">
      <c r="F1320" s="54"/>
      <c r="H1320" s="12"/>
      <c r="I1320" s="54"/>
      <c r="L1320" s="13"/>
    </row>
    <row r="1321" spans="6:12" s="53" customFormat="1" x14ac:dyDescent="0.25">
      <c r="F1321" s="54"/>
      <c r="H1321" s="12"/>
      <c r="I1321" s="54"/>
      <c r="L1321" s="13"/>
    </row>
    <row r="1322" spans="6:12" s="53" customFormat="1" x14ac:dyDescent="0.25">
      <c r="F1322" s="54"/>
      <c r="H1322" s="12"/>
      <c r="I1322" s="54"/>
      <c r="L1322" s="13"/>
    </row>
    <row r="1323" spans="6:12" s="53" customFormat="1" x14ac:dyDescent="0.25">
      <c r="F1323" s="54"/>
      <c r="H1323" s="12"/>
      <c r="I1323" s="54"/>
      <c r="L1323" s="13"/>
    </row>
    <row r="1324" spans="6:12" s="53" customFormat="1" x14ac:dyDescent="0.25">
      <c r="F1324" s="54"/>
      <c r="H1324" s="12"/>
      <c r="I1324" s="54"/>
      <c r="L1324" s="13"/>
    </row>
    <row r="1325" spans="6:12" s="53" customFormat="1" x14ac:dyDescent="0.25">
      <c r="F1325" s="54"/>
      <c r="H1325" s="12"/>
      <c r="I1325" s="54"/>
      <c r="L1325" s="13"/>
    </row>
    <row r="1326" spans="6:12" s="53" customFormat="1" x14ac:dyDescent="0.25">
      <c r="F1326" s="54"/>
      <c r="H1326" s="12"/>
      <c r="I1326" s="54"/>
      <c r="L1326" s="13"/>
    </row>
    <row r="1327" spans="6:12" s="53" customFormat="1" x14ac:dyDescent="0.25">
      <c r="F1327" s="54"/>
      <c r="H1327" s="12"/>
      <c r="I1327" s="54"/>
      <c r="L1327" s="13"/>
    </row>
    <row r="1328" spans="6:12" s="53" customFormat="1" x14ac:dyDescent="0.25">
      <c r="F1328" s="54"/>
      <c r="H1328" s="12"/>
      <c r="I1328" s="54"/>
      <c r="L1328" s="13"/>
    </row>
    <row r="1329" spans="6:12" s="53" customFormat="1" x14ac:dyDescent="0.25">
      <c r="F1329" s="54"/>
      <c r="H1329" s="12"/>
      <c r="I1329" s="54"/>
      <c r="L1329" s="13"/>
    </row>
    <row r="1330" spans="6:12" s="53" customFormat="1" x14ac:dyDescent="0.25">
      <c r="F1330" s="54"/>
      <c r="H1330" s="12"/>
      <c r="I1330" s="54"/>
      <c r="L1330" s="13"/>
    </row>
    <row r="1331" spans="6:12" s="53" customFormat="1" x14ac:dyDescent="0.25">
      <c r="F1331" s="54"/>
      <c r="H1331" s="12"/>
      <c r="I1331" s="54"/>
      <c r="L1331" s="13"/>
    </row>
    <row r="1332" spans="6:12" s="53" customFormat="1" x14ac:dyDescent="0.25">
      <c r="F1332" s="54"/>
      <c r="H1332" s="12"/>
      <c r="I1332" s="54"/>
      <c r="L1332" s="13"/>
    </row>
    <row r="1333" spans="6:12" s="53" customFormat="1" x14ac:dyDescent="0.25">
      <c r="F1333" s="54"/>
      <c r="H1333" s="12"/>
      <c r="I1333" s="54"/>
      <c r="L1333" s="13"/>
    </row>
    <row r="1334" spans="6:12" s="53" customFormat="1" x14ac:dyDescent="0.25">
      <c r="F1334" s="54"/>
      <c r="H1334" s="12"/>
      <c r="I1334" s="54"/>
      <c r="L1334" s="13"/>
    </row>
    <row r="1335" spans="6:12" s="53" customFormat="1" x14ac:dyDescent="0.25">
      <c r="F1335" s="54"/>
      <c r="H1335" s="12"/>
      <c r="I1335" s="54"/>
      <c r="L1335" s="13"/>
    </row>
    <row r="1336" spans="6:12" s="53" customFormat="1" x14ac:dyDescent="0.25">
      <c r="F1336" s="54"/>
      <c r="H1336" s="12"/>
      <c r="I1336" s="54"/>
      <c r="L1336" s="13"/>
    </row>
    <row r="1337" spans="6:12" s="53" customFormat="1" x14ac:dyDescent="0.25">
      <c r="F1337" s="54"/>
      <c r="H1337" s="12"/>
      <c r="I1337" s="54"/>
      <c r="L1337" s="13"/>
    </row>
    <row r="1338" spans="6:12" s="53" customFormat="1" x14ac:dyDescent="0.25">
      <c r="F1338" s="54"/>
      <c r="H1338" s="12"/>
      <c r="I1338" s="54"/>
      <c r="L1338" s="13"/>
    </row>
    <row r="1339" spans="6:12" s="53" customFormat="1" x14ac:dyDescent="0.25">
      <c r="F1339" s="54"/>
      <c r="H1339" s="12"/>
      <c r="I1339" s="54"/>
      <c r="L1339" s="13"/>
    </row>
    <row r="1340" spans="6:12" s="53" customFormat="1" x14ac:dyDescent="0.25">
      <c r="F1340" s="54"/>
      <c r="H1340" s="12"/>
      <c r="I1340" s="54"/>
      <c r="L1340" s="13"/>
    </row>
    <row r="1341" spans="6:12" s="53" customFormat="1" x14ac:dyDescent="0.25">
      <c r="F1341" s="54"/>
      <c r="H1341" s="12"/>
      <c r="I1341" s="54"/>
      <c r="L1341" s="13"/>
    </row>
    <row r="1342" spans="6:12" s="53" customFormat="1" x14ac:dyDescent="0.25">
      <c r="F1342" s="54"/>
      <c r="H1342" s="12"/>
      <c r="I1342" s="54"/>
      <c r="L1342" s="13"/>
    </row>
    <row r="1343" spans="6:12" s="53" customFormat="1" x14ac:dyDescent="0.25">
      <c r="F1343" s="54"/>
      <c r="H1343" s="12"/>
      <c r="I1343" s="54"/>
      <c r="L1343" s="13"/>
    </row>
    <row r="1344" spans="6:12" s="53" customFormat="1" x14ac:dyDescent="0.25">
      <c r="F1344" s="54"/>
      <c r="H1344" s="12"/>
      <c r="I1344" s="54"/>
      <c r="L1344" s="13"/>
    </row>
    <row r="1345" spans="6:12" s="53" customFormat="1" x14ac:dyDescent="0.25">
      <c r="F1345" s="54"/>
      <c r="H1345" s="12"/>
      <c r="I1345" s="54"/>
      <c r="L1345" s="13"/>
    </row>
    <row r="1346" spans="6:12" s="53" customFormat="1" x14ac:dyDescent="0.25">
      <c r="F1346" s="54"/>
      <c r="H1346" s="12"/>
      <c r="I1346" s="54"/>
      <c r="L1346" s="13"/>
    </row>
    <row r="1347" spans="6:12" s="53" customFormat="1" x14ac:dyDescent="0.25">
      <c r="F1347" s="54"/>
      <c r="H1347" s="12"/>
      <c r="I1347" s="54"/>
      <c r="L1347" s="13"/>
    </row>
    <row r="1348" spans="6:12" s="53" customFormat="1" x14ac:dyDescent="0.25">
      <c r="F1348" s="54"/>
      <c r="H1348" s="12"/>
      <c r="I1348" s="54"/>
      <c r="L1348" s="13"/>
    </row>
    <row r="1349" spans="6:12" s="53" customFormat="1" x14ac:dyDescent="0.25">
      <c r="F1349" s="54"/>
      <c r="H1349" s="12"/>
      <c r="I1349" s="54"/>
      <c r="L1349" s="13"/>
    </row>
    <row r="1350" spans="6:12" s="53" customFormat="1" x14ac:dyDescent="0.25">
      <c r="F1350" s="54"/>
      <c r="H1350" s="12"/>
      <c r="I1350" s="54"/>
      <c r="L1350" s="13"/>
    </row>
    <row r="1351" spans="6:12" s="53" customFormat="1" x14ac:dyDescent="0.25">
      <c r="F1351" s="54"/>
      <c r="H1351" s="12"/>
      <c r="I1351" s="54"/>
      <c r="L1351" s="13"/>
    </row>
    <row r="1352" spans="6:12" s="53" customFormat="1" x14ac:dyDescent="0.25">
      <c r="F1352" s="54"/>
      <c r="H1352" s="12"/>
      <c r="I1352" s="54"/>
      <c r="L1352" s="13"/>
    </row>
    <row r="1353" spans="6:12" s="53" customFormat="1" x14ac:dyDescent="0.25">
      <c r="F1353" s="54"/>
      <c r="H1353" s="12"/>
      <c r="I1353" s="54"/>
      <c r="L1353" s="13"/>
    </row>
    <row r="1354" spans="6:12" s="53" customFormat="1" x14ac:dyDescent="0.25">
      <c r="F1354" s="54"/>
      <c r="H1354" s="12"/>
      <c r="I1354" s="54"/>
      <c r="L1354" s="13"/>
    </row>
    <row r="1355" spans="6:12" s="53" customFormat="1" x14ac:dyDescent="0.25">
      <c r="F1355" s="54"/>
      <c r="H1355" s="12"/>
      <c r="I1355" s="54"/>
      <c r="L1355" s="13"/>
    </row>
    <row r="1356" spans="6:12" s="53" customFormat="1" x14ac:dyDescent="0.25">
      <c r="F1356" s="54"/>
      <c r="H1356" s="12"/>
      <c r="I1356" s="54"/>
      <c r="L1356" s="13"/>
    </row>
    <row r="1357" spans="6:12" s="53" customFormat="1" x14ac:dyDescent="0.25">
      <c r="F1357" s="54"/>
      <c r="H1357" s="12"/>
      <c r="I1357" s="54"/>
      <c r="L1357" s="13"/>
    </row>
    <row r="1358" spans="6:12" s="53" customFormat="1" x14ac:dyDescent="0.25">
      <c r="F1358" s="54"/>
      <c r="H1358" s="12"/>
      <c r="I1358" s="54"/>
      <c r="L1358" s="13"/>
    </row>
    <row r="1359" spans="6:12" s="53" customFormat="1" x14ac:dyDescent="0.25">
      <c r="F1359" s="54"/>
      <c r="H1359" s="12"/>
      <c r="I1359" s="54"/>
      <c r="L1359" s="13"/>
    </row>
    <row r="1360" spans="6:12" s="53" customFormat="1" x14ac:dyDescent="0.25">
      <c r="F1360" s="54"/>
      <c r="H1360" s="12"/>
      <c r="I1360" s="54"/>
      <c r="L1360" s="13"/>
    </row>
    <row r="1361" spans="6:12" s="53" customFormat="1" x14ac:dyDescent="0.25">
      <c r="F1361" s="54"/>
      <c r="H1361" s="12"/>
      <c r="I1361" s="54"/>
      <c r="L1361" s="13"/>
    </row>
    <row r="1362" spans="6:12" s="53" customFormat="1" x14ac:dyDescent="0.25">
      <c r="F1362" s="54"/>
      <c r="H1362" s="12"/>
      <c r="I1362" s="54"/>
      <c r="L1362" s="13"/>
    </row>
    <row r="1363" spans="6:12" s="53" customFormat="1" x14ac:dyDescent="0.25">
      <c r="F1363" s="54"/>
      <c r="H1363" s="12"/>
      <c r="I1363" s="54"/>
      <c r="L1363" s="13"/>
    </row>
    <row r="1364" spans="6:12" s="53" customFormat="1" x14ac:dyDescent="0.25">
      <c r="F1364" s="54"/>
      <c r="H1364" s="12"/>
      <c r="I1364" s="54"/>
      <c r="L1364" s="13"/>
    </row>
    <row r="1365" spans="6:12" s="53" customFormat="1" x14ac:dyDescent="0.25">
      <c r="F1365" s="54"/>
      <c r="H1365" s="12"/>
      <c r="I1365" s="54"/>
      <c r="L1365" s="13"/>
    </row>
    <row r="1366" spans="6:12" s="53" customFormat="1" x14ac:dyDescent="0.25">
      <c r="F1366" s="54"/>
      <c r="H1366" s="12"/>
      <c r="I1366" s="54"/>
      <c r="L1366" s="13"/>
    </row>
    <row r="1367" spans="6:12" s="53" customFormat="1" x14ac:dyDescent="0.25">
      <c r="F1367" s="54"/>
      <c r="H1367" s="12"/>
      <c r="I1367" s="54"/>
      <c r="L1367" s="13"/>
    </row>
    <row r="1368" spans="6:12" s="53" customFormat="1" x14ac:dyDescent="0.25">
      <c r="F1368" s="54"/>
      <c r="H1368" s="12"/>
      <c r="I1368" s="54"/>
      <c r="L1368" s="13"/>
    </row>
    <row r="1369" spans="6:12" s="53" customFormat="1" x14ac:dyDescent="0.25">
      <c r="F1369" s="54"/>
      <c r="H1369" s="12"/>
      <c r="I1369" s="54"/>
      <c r="L1369" s="13"/>
    </row>
    <row r="1370" spans="6:12" s="53" customFormat="1" x14ac:dyDescent="0.25">
      <c r="F1370" s="54"/>
      <c r="H1370" s="12"/>
      <c r="I1370" s="54"/>
      <c r="L1370" s="13"/>
    </row>
    <row r="1371" spans="6:12" s="53" customFormat="1" x14ac:dyDescent="0.25">
      <c r="F1371" s="54"/>
      <c r="H1371" s="12"/>
      <c r="I1371" s="54"/>
      <c r="L1371" s="13"/>
    </row>
    <row r="1372" spans="6:12" s="53" customFormat="1" x14ac:dyDescent="0.25">
      <c r="F1372" s="54"/>
      <c r="H1372" s="12"/>
      <c r="I1372" s="54"/>
      <c r="L1372" s="13"/>
    </row>
    <row r="1373" spans="6:12" s="53" customFormat="1" x14ac:dyDescent="0.25">
      <c r="F1373" s="54"/>
      <c r="H1373" s="12"/>
      <c r="I1373" s="54"/>
      <c r="L1373" s="13"/>
    </row>
    <row r="1374" spans="6:12" s="53" customFormat="1" x14ac:dyDescent="0.25">
      <c r="F1374" s="54"/>
      <c r="H1374" s="12"/>
      <c r="I1374" s="54"/>
      <c r="L1374" s="13"/>
    </row>
    <row r="1375" spans="6:12" s="53" customFormat="1" x14ac:dyDescent="0.25">
      <c r="F1375" s="54"/>
      <c r="H1375" s="12"/>
      <c r="I1375" s="54"/>
      <c r="L1375" s="13"/>
    </row>
    <row r="1376" spans="6:12" s="53" customFormat="1" x14ac:dyDescent="0.25">
      <c r="F1376" s="54"/>
      <c r="H1376" s="12"/>
      <c r="I1376" s="54"/>
      <c r="L1376" s="13"/>
    </row>
    <row r="1377" spans="6:12" s="53" customFormat="1" x14ac:dyDescent="0.25">
      <c r="F1377" s="54"/>
      <c r="H1377" s="12"/>
      <c r="I1377" s="54"/>
      <c r="L1377" s="13"/>
    </row>
    <row r="1378" spans="6:12" s="53" customFormat="1" x14ac:dyDescent="0.25">
      <c r="F1378" s="54"/>
      <c r="H1378" s="12"/>
      <c r="I1378" s="54"/>
      <c r="L1378" s="13"/>
    </row>
    <row r="1379" spans="6:12" s="53" customFormat="1" x14ac:dyDescent="0.25">
      <c r="F1379" s="54"/>
      <c r="H1379" s="12"/>
      <c r="I1379" s="54"/>
      <c r="L1379" s="13"/>
    </row>
    <row r="1380" spans="6:12" s="53" customFormat="1" x14ac:dyDescent="0.25">
      <c r="F1380" s="54"/>
      <c r="H1380" s="12"/>
      <c r="I1380" s="54"/>
      <c r="L1380" s="13"/>
    </row>
    <row r="1381" spans="6:12" s="53" customFormat="1" x14ac:dyDescent="0.25">
      <c r="F1381" s="54"/>
      <c r="H1381" s="12"/>
      <c r="I1381" s="54"/>
      <c r="L1381" s="13"/>
    </row>
    <row r="1382" spans="6:12" s="53" customFormat="1" x14ac:dyDescent="0.25">
      <c r="F1382" s="54"/>
      <c r="H1382" s="12"/>
      <c r="I1382" s="54"/>
      <c r="L1382" s="13"/>
    </row>
    <row r="1383" spans="6:12" s="53" customFormat="1" x14ac:dyDescent="0.25">
      <c r="F1383" s="54"/>
      <c r="H1383" s="12"/>
      <c r="I1383" s="54"/>
      <c r="L1383" s="13"/>
    </row>
    <row r="1384" spans="6:12" s="53" customFormat="1" x14ac:dyDescent="0.25">
      <c r="F1384" s="54"/>
      <c r="H1384" s="12"/>
      <c r="I1384" s="54"/>
      <c r="L1384" s="13"/>
    </row>
    <row r="1385" spans="6:12" s="53" customFormat="1" x14ac:dyDescent="0.25">
      <c r="F1385" s="54"/>
      <c r="H1385" s="12"/>
      <c r="I1385" s="54"/>
      <c r="L1385" s="13"/>
    </row>
    <row r="1386" spans="6:12" s="53" customFormat="1" x14ac:dyDescent="0.25">
      <c r="F1386" s="54"/>
      <c r="H1386" s="12"/>
      <c r="I1386" s="54"/>
      <c r="L1386" s="13"/>
    </row>
    <row r="1387" spans="6:12" s="53" customFormat="1" x14ac:dyDescent="0.25">
      <c r="F1387" s="54"/>
      <c r="H1387" s="12"/>
      <c r="I1387" s="54"/>
      <c r="L1387" s="13"/>
    </row>
    <row r="1388" spans="6:12" s="53" customFormat="1" x14ac:dyDescent="0.25">
      <c r="F1388" s="54"/>
      <c r="H1388" s="12"/>
      <c r="I1388" s="54"/>
      <c r="L1388" s="13"/>
    </row>
    <row r="1389" spans="6:12" s="53" customFormat="1" x14ac:dyDescent="0.25">
      <c r="F1389" s="54"/>
      <c r="H1389" s="12"/>
      <c r="I1389" s="54"/>
      <c r="L1389" s="13"/>
    </row>
    <row r="1390" spans="6:12" s="53" customFormat="1" x14ac:dyDescent="0.25">
      <c r="F1390" s="54"/>
      <c r="H1390" s="12"/>
      <c r="I1390" s="54"/>
      <c r="L1390" s="13"/>
    </row>
    <row r="1391" spans="6:12" s="53" customFormat="1" x14ac:dyDescent="0.25">
      <c r="F1391" s="54"/>
      <c r="H1391" s="12"/>
      <c r="I1391" s="54"/>
      <c r="L1391" s="13"/>
    </row>
    <row r="1392" spans="6:12" s="53" customFormat="1" x14ac:dyDescent="0.25">
      <c r="F1392" s="54"/>
      <c r="H1392" s="12"/>
      <c r="I1392" s="54"/>
      <c r="L1392" s="13"/>
    </row>
    <row r="1393" spans="6:12" s="53" customFormat="1" x14ac:dyDescent="0.25">
      <c r="F1393" s="54"/>
      <c r="H1393" s="12"/>
      <c r="I1393" s="54"/>
      <c r="L1393" s="13"/>
    </row>
    <row r="1394" spans="6:12" s="53" customFormat="1" x14ac:dyDescent="0.25">
      <c r="F1394" s="54"/>
      <c r="H1394" s="12"/>
      <c r="I1394" s="54"/>
      <c r="L1394" s="13"/>
    </row>
    <row r="1395" spans="6:12" s="53" customFormat="1" x14ac:dyDescent="0.25">
      <c r="F1395" s="54"/>
      <c r="H1395" s="12"/>
      <c r="I1395" s="54"/>
      <c r="L1395" s="13"/>
    </row>
    <row r="1396" spans="6:12" s="53" customFormat="1" x14ac:dyDescent="0.25">
      <c r="F1396" s="54"/>
      <c r="H1396" s="12"/>
      <c r="I1396" s="54"/>
      <c r="L1396" s="13"/>
    </row>
    <row r="1397" spans="6:12" s="53" customFormat="1" x14ac:dyDescent="0.25">
      <c r="F1397" s="54"/>
      <c r="H1397" s="12"/>
      <c r="I1397" s="54"/>
      <c r="L1397" s="13"/>
    </row>
    <row r="1398" spans="6:12" s="53" customFormat="1" x14ac:dyDescent="0.25">
      <c r="F1398" s="54"/>
      <c r="H1398" s="12"/>
      <c r="I1398" s="54"/>
      <c r="L1398" s="13"/>
    </row>
    <row r="1399" spans="6:12" s="53" customFormat="1" x14ac:dyDescent="0.25">
      <c r="F1399" s="54"/>
      <c r="H1399" s="12"/>
      <c r="I1399" s="54"/>
      <c r="L1399" s="13"/>
    </row>
    <row r="1400" spans="6:12" s="53" customFormat="1" x14ac:dyDescent="0.25">
      <c r="F1400" s="54"/>
      <c r="H1400" s="12"/>
      <c r="I1400" s="54"/>
      <c r="L1400" s="13"/>
    </row>
    <row r="1401" spans="6:12" s="53" customFormat="1" x14ac:dyDescent="0.25">
      <c r="F1401" s="54"/>
      <c r="H1401" s="12"/>
      <c r="I1401" s="54"/>
      <c r="L1401" s="13"/>
    </row>
    <row r="1402" spans="6:12" s="53" customFormat="1" x14ac:dyDescent="0.25">
      <c r="F1402" s="54"/>
      <c r="H1402" s="12"/>
      <c r="I1402" s="54"/>
      <c r="L1402" s="13"/>
    </row>
    <row r="1403" spans="6:12" s="53" customFormat="1" x14ac:dyDescent="0.25">
      <c r="F1403" s="54"/>
      <c r="H1403" s="12"/>
      <c r="I1403" s="54"/>
      <c r="L1403" s="13"/>
    </row>
    <row r="1404" spans="6:12" s="53" customFormat="1" x14ac:dyDescent="0.25">
      <c r="F1404" s="54"/>
      <c r="H1404" s="12"/>
      <c r="I1404" s="54"/>
      <c r="L1404" s="13"/>
    </row>
    <row r="1405" spans="6:12" s="53" customFormat="1" x14ac:dyDescent="0.25">
      <c r="F1405" s="54"/>
      <c r="H1405" s="12"/>
      <c r="I1405" s="54"/>
      <c r="L1405" s="13"/>
    </row>
    <row r="1406" spans="6:12" s="53" customFormat="1" x14ac:dyDescent="0.25">
      <c r="F1406" s="54"/>
      <c r="H1406" s="12"/>
      <c r="I1406" s="54"/>
      <c r="L1406" s="13"/>
    </row>
    <row r="1407" spans="6:12" s="53" customFormat="1" x14ac:dyDescent="0.25">
      <c r="F1407" s="54"/>
      <c r="H1407" s="12"/>
      <c r="I1407" s="54"/>
      <c r="L1407" s="13"/>
    </row>
    <row r="1408" spans="6:12" s="53" customFormat="1" x14ac:dyDescent="0.25">
      <c r="F1408" s="54"/>
      <c r="H1408" s="12"/>
      <c r="I1408" s="54"/>
      <c r="L1408" s="13"/>
    </row>
    <row r="1409" spans="6:12" s="53" customFormat="1" x14ac:dyDescent="0.25">
      <c r="F1409" s="54"/>
      <c r="H1409" s="12"/>
      <c r="I1409" s="54"/>
      <c r="L1409" s="13"/>
    </row>
    <row r="1410" spans="6:12" s="53" customFormat="1" x14ac:dyDescent="0.25">
      <c r="F1410" s="54"/>
      <c r="H1410" s="12"/>
      <c r="I1410" s="54"/>
      <c r="L1410" s="13"/>
    </row>
    <row r="1411" spans="6:12" s="53" customFormat="1" x14ac:dyDescent="0.25">
      <c r="F1411" s="54"/>
      <c r="H1411" s="12"/>
      <c r="I1411" s="54"/>
      <c r="L1411" s="13"/>
    </row>
    <row r="1412" spans="6:12" s="53" customFormat="1" x14ac:dyDescent="0.25">
      <c r="F1412" s="54"/>
      <c r="H1412" s="12"/>
      <c r="I1412" s="54"/>
      <c r="L1412" s="13"/>
    </row>
    <row r="1413" spans="6:12" s="53" customFormat="1" x14ac:dyDescent="0.25">
      <c r="F1413" s="54"/>
      <c r="H1413" s="12"/>
      <c r="I1413" s="54"/>
      <c r="L1413" s="13"/>
    </row>
    <row r="1414" spans="6:12" s="53" customFormat="1" x14ac:dyDescent="0.25">
      <c r="F1414" s="54"/>
      <c r="H1414" s="12"/>
      <c r="I1414" s="54"/>
      <c r="L1414" s="13"/>
    </row>
    <row r="1415" spans="6:12" s="53" customFormat="1" x14ac:dyDescent="0.25">
      <c r="F1415" s="54"/>
      <c r="H1415" s="12"/>
      <c r="I1415" s="54"/>
      <c r="L1415" s="13"/>
    </row>
    <row r="1416" spans="6:12" s="53" customFormat="1" x14ac:dyDescent="0.25">
      <c r="F1416" s="54"/>
      <c r="H1416" s="12"/>
      <c r="I1416" s="54"/>
      <c r="L1416" s="13"/>
    </row>
    <row r="1417" spans="6:12" s="53" customFormat="1" x14ac:dyDescent="0.25">
      <c r="F1417" s="54"/>
      <c r="H1417" s="12"/>
      <c r="I1417" s="54"/>
      <c r="L1417" s="13"/>
    </row>
    <row r="1418" spans="6:12" s="53" customFormat="1" x14ac:dyDescent="0.25">
      <c r="F1418" s="54"/>
      <c r="H1418" s="12"/>
      <c r="I1418" s="54"/>
      <c r="L1418" s="13"/>
    </row>
    <row r="1419" spans="6:12" s="53" customFormat="1" x14ac:dyDescent="0.25">
      <c r="F1419" s="54"/>
      <c r="H1419" s="12"/>
      <c r="I1419" s="54"/>
      <c r="L1419" s="13"/>
    </row>
    <row r="1420" spans="6:12" s="53" customFormat="1" x14ac:dyDescent="0.25">
      <c r="F1420" s="54"/>
      <c r="H1420" s="12"/>
      <c r="I1420" s="54"/>
      <c r="L1420" s="13"/>
    </row>
    <row r="1421" spans="6:12" s="53" customFormat="1" x14ac:dyDescent="0.25">
      <c r="F1421" s="54"/>
      <c r="H1421" s="12"/>
      <c r="I1421" s="54"/>
      <c r="L1421" s="13"/>
    </row>
    <row r="1422" spans="6:12" s="53" customFormat="1" x14ac:dyDescent="0.25">
      <c r="F1422" s="54"/>
      <c r="H1422" s="12"/>
      <c r="I1422" s="54"/>
      <c r="L1422" s="13"/>
    </row>
    <row r="1423" spans="6:12" s="53" customFormat="1" x14ac:dyDescent="0.25">
      <c r="F1423" s="54"/>
      <c r="H1423" s="12"/>
      <c r="I1423" s="54"/>
      <c r="L1423" s="13"/>
    </row>
    <row r="1424" spans="6:12" s="53" customFormat="1" x14ac:dyDescent="0.25">
      <c r="F1424" s="54"/>
      <c r="H1424" s="12"/>
      <c r="I1424" s="54"/>
      <c r="L1424" s="13"/>
    </row>
    <row r="1425" spans="6:12" s="53" customFormat="1" x14ac:dyDescent="0.25">
      <c r="F1425" s="54"/>
      <c r="H1425" s="12"/>
      <c r="I1425" s="54"/>
      <c r="L1425" s="13"/>
    </row>
    <row r="1426" spans="6:12" s="53" customFormat="1" x14ac:dyDescent="0.25">
      <c r="F1426" s="54"/>
      <c r="H1426" s="12"/>
      <c r="I1426" s="54"/>
      <c r="L1426" s="13"/>
    </row>
    <row r="1427" spans="6:12" s="53" customFormat="1" x14ac:dyDescent="0.25">
      <c r="F1427" s="54"/>
      <c r="H1427" s="12"/>
      <c r="I1427" s="54"/>
      <c r="L1427" s="13"/>
    </row>
    <row r="1428" spans="6:12" s="53" customFormat="1" x14ac:dyDescent="0.25">
      <c r="F1428" s="54"/>
      <c r="H1428" s="12"/>
      <c r="I1428" s="54"/>
      <c r="L1428" s="13"/>
    </row>
    <row r="1429" spans="6:12" s="53" customFormat="1" x14ac:dyDescent="0.25">
      <c r="F1429" s="54"/>
      <c r="H1429" s="12"/>
      <c r="I1429" s="54"/>
      <c r="L1429" s="13"/>
    </row>
    <row r="1430" spans="6:12" s="53" customFormat="1" x14ac:dyDescent="0.25">
      <c r="F1430" s="54"/>
      <c r="H1430" s="12"/>
      <c r="I1430" s="54"/>
      <c r="L1430" s="13"/>
    </row>
    <row r="1431" spans="6:12" s="53" customFormat="1" x14ac:dyDescent="0.25">
      <c r="F1431" s="54"/>
      <c r="H1431" s="12"/>
      <c r="I1431" s="54"/>
      <c r="L1431" s="13"/>
    </row>
    <row r="1432" spans="6:12" s="53" customFormat="1" x14ac:dyDescent="0.25">
      <c r="F1432" s="54"/>
      <c r="H1432" s="12"/>
      <c r="I1432" s="54"/>
      <c r="L1432" s="13"/>
    </row>
    <row r="1433" spans="6:12" s="53" customFormat="1" x14ac:dyDescent="0.25">
      <c r="F1433" s="54"/>
      <c r="H1433" s="12"/>
      <c r="I1433" s="54"/>
      <c r="L1433" s="13"/>
    </row>
    <row r="1434" spans="6:12" s="53" customFormat="1" x14ac:dyDescent="0.25">
      <c r="F1434" s="54"/>
      <c r="H1434" s="12"/>
      <c r="I1434" s="54"/>
      <c r="L1434" s="13"/>
    </row>
    <row r="1435" spans="6:12" s="53" customFormat="1" x14ac:dyDescent="0.25">
      <c r="F1435" s="54"/>
      <c r="H1435" s="12"/>
      <c r="I1435" s="54"/>
      <c r="L1435" s="13"/>
    </row>
    <row r="1436" spans="6:12" s="53" customFormat="1" x14ac:dyDescent="0.25">
      <c r="F1436" s="54"/>
      <c r="H1436" s="12"/>
      <c r="I1436" s="54"/>
      <c r="L1436" s="13"/>
    </row>
    <row r="1437" spans="6:12" s="53" customFormat="1" x14ac:dyDescent="0.25">
      <c r="F1437" s="54"/>
      <c r="H1437" s="12"/>
      <c r="I1437" s="54"/>
      <c r="L1437" s="13"/>
    </row>
    <row r="1438" spans="6:12" s="53" customFormat="1" x14ac:dyDescent="0.25">
      <c r="F1438" s="54"/>
      <c r="H1438" s="12"/>
      <c r="I1438" s="54"/>
      <c r="L1438" s="13"/>
    </row>
    <row r="1439" spans="6:12" s="53" customFormat="1" x14ac:dyDescent="0.25">
      <c r="F1439" s="54"/>
      <c r="H1439" s="12"/>
      <c r="I1439" s="54"/>
      <c r="L1439" s="13"/>
    </row>
    <row r="1440" spans="6:12" s="53" customFormat="1" x14ac:dyDescent="0.25">
      <c r="F1440" s="54"/>
      <c r="H1440" s="12"/>
      <c r="I1440" s="54"/>
      <c r="L1440" s="13"/>
    </row>
    <row r="1441" spans="6:12" s="53" customFormat="1" x14ac:dyDescent="0.25">
      <c r="F1441" s="54"/>
      <c r="H1441" s="12"/>
      <c r="I1441" s="54"/>
      <c r="L1441" s="13"/>
    </row>
    <row r="1442" spans="6:12" s="53" customFormat="1" x14ac:dyDescent="0.25">
      <c r="F1442" s="54"/>
      <c r="H1442" s="12"/>
      <c r="I1442" s="54"/>
      <c r="L1442" s="13"/>
    </row>
    <row r="1443" spans="6:12" s="53" customFormat="1" x14ac:dyDescent="0.25">
      <c r="F1443" s="54"/>
      <c r="H1443" s="12"/>
      <c r="I1443" s="54"/>
      <c r="L1443" s="13"/>
    </row>
    <row r="1444" spans="6:12" s="53" customFormat="1" x14ac:dyDescent="0.25">
      <c r="F1444" s="54"/>
      <c r="H1444" s="12"/>
      <c r="I1444" s="54"/>
      <c r="L1444" s="13"/>
    </row>
    <row r="1445" spans="6:12" s="53" customFormat="1" x14ac:dyDescent="0.25">
      <c r="F1445" s="54"/>
      <c r="H1445" s="12"/>
      <c r="I1445" s="54"/>
      <c r="L1445" s="13"/>
    </row>
    <row r="1446" spans="6:12" s="53" customFormat="1" x14ac:dyDescent="0.25">
      <c r="F1446" s="54"/>
      <c r="H1446" s="12"/>
      <c r="I1446" s="54"/>
      <c r="L1446" s="13"/>
    </row>
    <row r="1447" spans="6:12" s="53" customFormat="1" x14ac:dyDescent="0.25">
      <c r="F1447" s="54"/>
      <c r="H1447" s="12"/>
      <c r="I1447" s="54"/>
      <c r="L1447" s="13"/>
    </row>
    <row r="1448" spans="6:12" s="53" customFormat="1" x14ac:dyDescent="0.25">
      <c r="F1448" s="54"/>
      <c r="H1448" s="12"/>
      <c r="I1448" s="54"/>
      <c r="L1448" s="13"/>
    </row>
    <row r="1449" spans="6:12" s="53" customFormat="1" x14ac:dyDescent="0.25">
      <c r="F1449" s="54"/>
      <c r="H1449" s="12"/>
      <c r="I1449" s="54"/>
      <c r="L1449" s="13"/>
    </row>
    <row r="1450" spans="6:12" s="53" customFormat="1" x14ac:dyDescent="0.25">
      <c r="F1450" s="54"/>
      <c r="H1450" s="12"/>
      <c r="I1450" s="54"/>
      <c r="L1450" s="13"/>
    </row>
    <row r="1451" spans="6:12" s="53" customFormat="1" x14ac:dyDescent="0.25">
      <c r="F1451" s="54"/>
      <c r="H1451" s="12"/>
      <c r="I1451" s="54"/>
      <c r="L1451" s="13"/>
    </row>
    <row r="1452" spans="6:12" s="53" customFormat="1" x14ac:dyDescent="0.25">
      <c r="F1452" s="54"/>
      <c r="H1452" s="12"/>
      <c r="I1452" s="54"/>
      <c r="L1452" s="13"/>
    </row>
    <row r="1453" spans="6:12" s="53" customFormat="1" x14ac:dyDescent="0.25">
      <c r="F1453" s="54"/>
      <c r="H1453" s="12"/>
      <c r="I1453" s="54"/>
      <c r="L1453" s="13"/>
    </row>
    <row r="1454" spans="6:12" s="53" customFormat="1" x14ac:dyDescent="0.25">
      <c r="F1454" s="54"/>
      <c r="H1454" s="12"/>
      <c r="I1454" s="54"/>
      <c r="L1454" s="13"/>
    </row>
    <row r="1455" spans="6:12" s="53" customFormat="1" x14ac:dyDescent="0.25">
      <c r="F1455" s="54"/>
      <c r="H1455" s="12"/>
      <c r="I1455" s="54"/>
      <c r="L1455" s="13"/>
    </row>
    <row r="1456" spans="6:12" s="53" customFormat="1" x14ac:dyDescent="0.25">
      <c r="F1456" s="54"/>
      <c r="H1456" s="12"/>
      <c r="I1456" s="54"/>
      <c r="L1456" s="13"/>
    </row>
    <row r="1457" spans="6:12" s="53" customFormat="1" x14ac:dyDescent="0.25">
      <c r="F1457" s="54"/>
      <c r="H1457" s="12"/>
      <c r="I1457" s="54"/>
      <c r="L1457" s="13"/>
    </row>
    <row r="1458" spans="6:12" s="53" customFormat="1" x14ac:dyDescent="0.25">
      <c r="F1458" s="54"/>
      <c r="H1458" s="12"/>
      <c r="I1458" s="54"/>
      <c r="L1458" s="13"/>
    </row>
    <row r="1459" spans="6:12" s="53" customFormat="1" x14ac:dyDescent="0.25">
      <c r="F1459" s="54"/>
      <c r="H1459" s="12"/>
      <c r="I1459" s="54"/>
      <c r="L1459" s="13"/>
    </row>
    <row r="1460" spans="6:12" s="53" customFormat="1" x14ac:dyDescent="0.25">
      <c r="F1460" s="54"/>
      <c r="H1460" s="12"/>
      <c r="I1460" s="54"/>
      <c r="L1460" s="13"/>
    </row>
    <row r="1461" spans="6:12" s="53" customFormat="1" x14ac:dyDescent="0.25">
      <c r="F1461" s="54"/>
      <c r="H1461" s="12"/>
      <c r="I1461" s="54"/>
      <c r="L1461" s="13"/>
    </row>
    <row r="1462" spans="6:12" s="53" customFormat="1" x14ac:dyDescent="0.25">
      <c r="F1462" s="54"/>
      <c r="H1462" s="12"/>
      <c r="I1462" s="54"/>
      <c r="L1462" s="13"/>
    </row>
    <row r="1463" spans="6:12" s="53" customFormat="1" x14ac:dyDescent="0.25">
      <c r="F1463" s="54"/>
      <c r="H1463" s="12"/>
      <c r="I1463" s="54"/>
      <c r="L1463" s="13"/>
    </row>
    <row r="1464" spans="6:12" s="53" customFormat="1" x14ac:dyDescent="0.25">
      <c r="F1464" s="54"/>
      <c r="H1464" s="12"/>
      <c r="I1464" s="54"/>
      <c r="L1464" s="13"/>
    </row>
    <row r="1465" spans="6:12" s="53" customFormat="1" x14ac:dyDescent="0.25">
      <c r="F1465" s="54"/>
      <c r="H1465" s="12"/>
      <c r="I1465" s="54"/>
      <c r="L1465" s="13"/>
    </row>
    <row r="1466" spans="6:12" s="53" customFormat="1" x14ac:dyDescent="0.25">
      <c r="F1466" s="54"/>
      <c r="H1466" s="12"/>
      <c r="I1466" s="54"/>
      <c r="L1466" s="13"/>
    </row>
    <row r="1467" spans="6:12" s="53" customFormat="1" x14ac:dyDescent="0.25">
      <c r="F1467" s="54"/>
      <c r="H1467" s="12"/>
      <c r="I1467" s="54"/>
      <c r="L1467" s="13"/>
    </row>
    <row r="1468" spans="6:12" s="53" customFormat="1" x14ac:dyDescent="0.25">
      <c r="F1468" s="54"/>
      <c r="H1468" s="12"/>
      <c r="I1468" s="54"/>
      <c r="L1468" s="13"/>
    </row>
    <row r="1469" spans="6:12" s="53" customFormat="1" x14ac:dyDescent="0.25">
      <c r="F1469" s="54"/>
      <c r="H1469" s="12"/>
      <c r="I1469" s="54"/>
      <c r="L1469" s="13"/>
    </row>
    <row r="1470" spans="6:12" s="53" customFormat="1" x14ac:dyDescent="0.25">
      <c r="F1470" s="54"/>
      <c r="H1470" s="12"/>
      <c r="I1470" s="54"/>
      <c r="L1470" s="13"/>
    </row>
    <row r="1471" spans="6:12" s="53" customFormat="1" x14ac:dyDescent="0.25">
      <c r="F1471" s="54"/>
      <c r="H1471" s="12"/>
      <c r="I1471" s="54"/>
      <c r="L1471" s="13"/>
    </row>
    <row r="1472" spans="6:12" s="53" customFormat="1" x14ac:dyDescent="0.25">
      <c r="F1472" s="54"/>
      <c r="H1472" s="12"/>
      <c r="I1472" s="54"/>
      <c r="L1472" s="13"/>
    </row>
    <row r="1473" spans="6:12" s="53" customFormat="1" x14ac:dyDescent="0.25">
      <c r="F1473" s="54"/>
      <c r="H1473" s="12"/>
      <c r="I1473" s="54"/>
      <c r="L1473" s="13"/>
    </row>
    <row r="1474" spans="6:12" s="53" customFormat="1" x14ac:dyDescent="0.25">
      <c r="F1474" s="54"/>
      <c r="H1474" s="12"/>
      <c r="I1474" s="54"/>
      <c r="L1474" s="13"/>
    </row>
    <row r="1475" spans="6:12" s="53" customFormat="1" x14ac:dyDescent="0.25">
      <c r="F1475" s="54"/>
      <c r="H1475" s="12"/>
      <c r="I1475" s="54"/>
      <c r="L1475" s="13"/>
    </row>
    <row r="1476" spans="6:12" s="53" customFormat="1" x14ac:dyDescent="0.25">
      <c r="F1476" s="54"/>
      <c r="H1476" s="12"/>
      <c r="I1476" s="54"/>
      <c r="L1476" s="13"/>
    </row>
    <row r="1477" spans="6:12" s="53" customFormat="1" x14ac:dyDescent="0.25">
      <c r="F1477" s="54"/>
      <c r="H1477" s="12"/>
      <c r="I1477" s="54"/>
      <c r="L1477" s="13"/>
    </row>
    <row r="1478" spans="6:12" s="53" customFormat="1" x14ac:dyDescent="0.25">
      <c r="F1478" s="54"/>
      <c r="H1478" s="12"/>
      <c r="I1478" s="54"/>
      <c r="L1478" s="13"/>
    </row>
    <row r="1479" spans="6:12" s="53" customFormat="1" x14ac:dyDescent="0.25">
      <c r="F1479" s="54"/>
      <c r="H1479" s="12"/>
      <c r="I1479" s="54"/>
      <c r="L1479" s="13"/>
    </row>
    <row r="1480" spans="6:12" s="53" customFormat="1" x14ac:dyDescent="0.25">
      <c r="F1480" s="54"/>
      <c r="H1480" s="12"/>
      <c r="I1480" s="54"/>
      <c r="L1480" s="13"/>
    </row>
    <row r="1481" spans="6:12" s="53" customFormat="1" x14ac:dyDescent="0.25">
      <c r="F1481" s="54"/>
      <c r="H1481" s="12"/>
      <c r="I1481" s="54"/>
      <c r="L1481" s="13"/>
    </row>
    <row r="1482" spans="6:12" s="53" customFormat="1" x14ac:dyDescent="0.25">
      <c r="F1482" s="54"/>
      <c r="H1482" s="12"/>
      <c r="I1482" s="54"/>
      <c r="L1482" s="13"/>
    </row>
    <row r="1483" spans="6:12" s="53" customFormat="1" x14ac:dyDescent="0.25">
      <c r="F1483" s="54"/>
      <c r="H1483" s="12"/>
      <c r="I1483" s="54"/>
      <c r="L1483" s="13"/>
    </row>
    <row r="1484" spans="6:12" s="53" customFormat="1" x14ac:dyDescent="0.25">
      <c r="F1484" s="54"/>
      <c r="H1484" s="12"/>
      <c r="I1484" s="54"/>
      <c r="L1484" s="13"/>
    </row>
    <row r="1485" spans="6:12" s="53" customFormat="1" x14ac:dyDescent="0.25">
      <c r="F1485" s="54"/>
      <c r="H1485" s="12"/>
      <c r="I1485" s="54"/>
      <c r="L1485" s="13"/>
    </row>
    <row r="1486" spans="6:12" s="53" customFormat="1" x14ac:dyDescent="0.25">
      <c r="F1486" s="54"/>
      <c r="H1486" s="12"/>
      <c r="I1486" s="54"/>
      <c r="L1486" s="13"/>
    </row>
    <row r="1487" spans="6:12" s="53" customFormat="1" x14ac:dyDescent="0.25">
      <c r="F1487" s="54"/>
      <c r="H1487" s="12"/>
      <c r="I1487" s="54"/>
      <c r="L1487" s="13"/>
    </row>
    <row r="1488" spans="6:12" s="53" customFormat="1" x14ac:dyDescent="0.25">
      <c r="F1488" s="54"/>
      <c r="H1488" s="12"/>
      <c r="I1488" s="54"/>
      <c r="L1488" s="13"/>
    </row>
    <row r="1489" spans="6:12" s="53" customFormat="1" x14ac:dyDescent="0.25">
      <c r="F1489" s="54"/>
      <c r="H1489" s="12"/>
      <c r="I1489" s="54"/>
      <c r="L1489" s="13"/>
    </row>
    <row r="1490" spans="6:12" s="53" customFormat="1" x14ac:dyDescent="0.25">
      <c r="F1490" s="54"/>
      <c r="H1490" s="12"/>
      <c r="I1490" s="54"/>
      <c r="L1490" s="13"/>
    </row>
    <row r="1491" spans="6:12" s="53" customFormat="1" x14ac:dyDescent="0.25">
      <c r="F1491" s="54"/>
      <c r="H1491" s="12"/>
      <c r="I1491" s="54"/>
      <c r="L1491" s="13"/>
    </row>
    <row r="1492" spans="6:12" s="53" customFormat="1" x14ac:dyDescent="0.25">
      <c r="F1492" s="54"/>
      <c r="H1492" s="12"/>
      <c r="I1492" s="54"/>
      <c r="L1492" s="13"/>
    </row>
    <row r="1493" spans="6:12" s="53" customFormat="1" x14ac:dyDescent="0.25">
      <c r="F1493" s="54"/>
      <c r="H1493" s="12"/>
      <c r="I1493" s="54"/>
      <c r="L1493" s="13"/>
    </row>
    <row r="1494" spans="6:12" s="53" customFormat="1" x14ac:dyDescent="0.25">
      <c r="F1494" s="54"/>
      <c r="H1494" s="12"/>
      <c r="I1494" s="54"/>
      <c r="L1494" s="13"/>
    </row>
    <row r="1495" spans="6:12" s="53" customFormat="1" x14ac:dyDescent="0.25">
      <c r="F1495" s="54"/>
      <c r="H1495" s="12"/>
      <c r="I1495" s="54"/>
      <c r="L1495" s="13"/>
    </row>
    <row r="1496" spans="6:12" s="53" customFormat="1" x14ac:dyDescent="0.25">
      <c r="F1496" s="54"/>
      <c r="H1496" s="12"/>
      <c r="I1496" s="54"/>
      <c r="L1496" s="13"/>
    </row>
    <row r="1497" spans="6:12" s="53" customFormat="1" x14ac:dyDescent="0.25">
      <c r="F1497" s="54"/>
      <c r="H1497" s="12"/>
      <c r="I1497" s="54"/>
      <c r="L1497" s="13"/>
    </row>
    <row r="1498" spans="6:12" s="53" customFormat="1" x14ac:dyDescent="0.25">
      <c r="F1498" s="54"/>
      <c r="H1498" s="12"/>
      <c r="I1498" s="54"/>
      <c r="L1498" s="13"/>
    </row>
    <row r="1499" spans="6:12" s="53" customFormat="1" x14ac:dyDescent="0.25">
      <c r="F1499" s="54"/>
      <c r="H1499" s="12"/>
      <c r="I1499" s="54"/>
      <c r="L1499" s="13"/>
    </row>
    <row r="1500" spans="6:12" s="53" customFormat="1" x14ac:dyDescent="0.25">
      <c r="F1500" s="54"/>
      <c r="H1500" s="12"/>
      <c r="I1500" s="54"/>
      <c r="L1500" s="13"/>
    </row>
    <row r="1501" spans="6:12" s="53" customFormat="1" x14ac:dyDescent="0.25">
      <c r="F1501" s="54"/>
      <c r="H1501" s="12"/>
      <c r="I1501" s="54"/>
      <c r="L1501" s="13"/>
    </row>
    <row r="1502" spans="6:12" s="53" customFormat="1" x14ac:dyDescent="0.25">
      <c r="F1502" s="54"/>
      <c r="H1502" s="12"/>
      <c r="I1502" s="54"/>
      <c r="L1502" s="13"/>
    </row>
    <row r="1503" spans="6:12" s="53" customFormat="1" x14ac:dyDescent="0.25">
      <c r="F1503" s="54"/>
      <c r="H1503" s="12"/>
      <c r="I1503" s="54"/>
      <c r="L1503" s="13"/>
    </row>
    <row r="1504" spans="6:12" s="53" customFormat="1" x14ac:dyDescent="0.25">
      <c r="F1504" s="54"/>
      <c r="H1504" s="12"/>
      <c r="I1504" s="54"/>
      <c r="L1504" s="13"/>
    </row>
    <row r="1505" spans="6:12" s="53" customFormat="1" x14ac:dyDescent="0.25">
      <c r="F1505" s="54"/>
      <c r="H1505" s="12"/>
      <c r="I1505" s="54"/>
      <c r="L1505" s="13"/>
    </row>
    <row r="1506" spans="6:12" s="53" customFormat="1" x14ac:dyDescent="0.25">
      <c r="F1506" s="54"/>
      <c r="H1506" s="12"/>
      <c r="I1506" s="54"/>
      <c r="L1506" s="13"/>
    </row>
    <row r="1507" spans="6:12" s="53" customFormat="1" x14ac:dyDescent="0.25">
      <c r="F1507" s="54"/>
      <c r="H1507" s="12"/>
      <c r="I1507" s="54"/>
      <c r="L1507" s="13"/>
    </row>
    <row r="1508" spans="6:12" s="53" customFormat="1" x14ac:dyDescent="0.25">
      <c r="F1508" s="54"/>
      <c r="H1508" s="12"/>
      <c r="I1508" s="54"/>
      <c r="L1508" s="13"/>
    </row>
    <row r="1509" spans="6:12" s="53" customFormat="1" x14ac:dyDescent="0.25">
      <c r="F1509" s="54"/>
      <c r="H1509" s="12"/>
      <c r="I1509" s="54"/>
      <c r="L1509" s="13"/>
    </row>
    <row r="1510" spans="6:12" s="53" customFormat="1" x14ac:dyDescent="0.25">
      <c r="F1510" s="54"/>
      <c r="H1510" s="12"/>
      <c r="I1510" s="54"/>
      <c r="L1510" s="13"/>
    </row>
    <row r="1511" spans="6:12" s="53" customFormat="1" x14ac:dyDescent="0.25">
      <c r="F1511" s="54"/>
      <c r="H1511" s="12"/>
      <c r="I1511" s="54"/>
      <c r="L1511" s="13"/>
    </row>
    <row r="1512" spans="6:12" s="53" customFormat="1" x14ac:dyDescent="0.25">
      <c r="F1512" s="54"/>
      <c r="H1512" s="12"/>
      <c r="I1512" s="54"/>
      <c r="L1512" s="13"/>
    </row>
    <row r="1513" spans="6:12" s="53" customFormat="1" x14ac:dyDescent="0.25">
      <c r="F1513" s="54"/>
      <c r="H1513" s="12"/>
      <c r="I1513" s="54"/>
      <c r="L1513" s="13"/>
    </row>
    <row r="1514" spans="6:12" s="53" customFormat="1" x14ac:dyDescent="0.25">
      <c r="F1514" s="54"/>
      <c r="H1514" s="12"/>
      <c r="I1514" s="54"/>
      <c r="L1514" s="13"/>
    </row>
    <row r="1515" spans="6:12" s="53" customFormat="1" x14ac:dyDescent="0.25">
      <c r="F1515" s="54"/>
      <c r="H1515" s="12"/>
      <c r="I1515" s="54"/>
      <c r="L1515" s="13"/>
    </row>
    <row r="1516" spans="6:12" s="53" customFormat="1" x14ac:dyDescent="0.25">
      <c r="F1516" s="54"/>
      <c r="H1516" s="12"/>
      <c r="I1516" s="54"/>
      <c r="L1516" s="13"/>
    </row>
    <row r="1517" spans="6:12" s="53" customFormat="1" x14ac:dyDescent="0.25">
      <c r="F1517" s="54"/>
      <c r="H1517" s="12"/>
      <c r="I1517" s="54"/>
      <c r="L1517" s="13"/>
    </row>
    <row r="1518" spans="6:12" s="53" customFormat="1" x14ac:dyDescent="0.25">
      <c r="F1518" s="54"/>
      <c r="H1518" s="12"/>
      <c r="I1518" s="54"/>
      <c r="L1518" s="13"/>
    </row>
    <row r="1519" spans="6:12" s="53" customFormat="1" x14ac:dyDescent="0.25">
      <c r="F1519" s="54"/>
      <c r="H1519" s="12"/>
      <c r="I1519" s="54"/>
      <c r="L1519" s="13"/>
    </row>
    <row r="1520" spans="6:12" s="53" customFormat="1" x14ac:dyDescent="0.25">
      <c r="F1520" s="54"/>
      <c r="H1520" s="12"/>
      <c r="I1520" s="54"/>
      <c r="L1520" s="13"/>
    </row>
    <row r="1521" spans="6:12" s="53" customFormat="1" x14ac:dyDescent="0.25">
      <c r="F1521" s="54"/>
      <c r="H1521" s="12"/>
      <c r="I1521" s="54"/>
      <c r="L1521" s="13"/>
    </row>
    <row r="1522" spans="6:12" s="53" customFormat="1" x14ac:dyDescent="0.25">
      <c r="F1522" s="54"/>
      <c r="H1522" s="12"/>
      <c r="I1522" s="54"/>
      <c r="L1522" s="13"/>
    </row>
    <row r="1523" spans="6:12" s="53" customFormat="1" x14ac:dyDescent="0.25">
      <c r="F1523" s="54"/>
      <c r="H1523" s="12"/>
      <c r="I1523" s="54"/>
      <c r="L1523" s="13"/>
    </row>
    <row r="1524" spans="6:12" s="53" customFormat="1" x14ac:dyDescent="0.25">
      <c r="F1524" s="54"/>
      <c r="H1524" s="12"/>
      <c r="I1524" s="54"/>
      <c r="L1524" s="13"/>
    </row>
    <row r="1525" spans="6:12" s="53" customFormat="1" x14ac:dyDescent="0.25">
      <c r="F1525" s="54"/>
      <c r="H1525" s="12"/>
      <c r="I1525" s="54"/>
      <c r="L1525" s="13"/>
    </row>
    <row r="1526" spans="6:12" s="53" customFormat="1" x14ac:dyDescent="0.25">
      <c r="F1526" s="54"/>
      <c r="H1526" s="12"/>
      <c r="I1526" s="54"/>
      <c r="L1526" s="13"/>
    </row>
    <row r="1527" spans="6:12" s="53" customFormat="1" x14ac:dyDescent="0.25">
      <c r="F1527" s="54"/>
      <c r="H1527" s="12"/>
      <c r="I1527" s="54"/>
      <c r="L1527" s="13"/>
    </row>
    <row r="1528" spans="6:12" s="53" customFormat="1" x14ac:dyDescent="0.25">
      <c r="F1528" s="54"/>
      <c r="H1528" s="12"/>
      <c r="I1528" s="54"/>
      <c r="L1528" s="13"/>
    </row>
    <row r="1529" spans="6:12" s="53" customFormat="1" x14ac:dyDescent="0.25">
      <c r="F1529" s="54"/>
      <c r="H1529" s="12"/>
      <c r="I1529" s="54"/>
      <c r="L1529" s="13"/>
    </row>
    <row r="1530" spans="6:12" s="53" customFormat="1" x14ac:dyDescent="0.25">
      <c r="F1530" s="54"/>
      <c r="H1530" s="12"/>
      <c r="I1530" s="54"/>
      <c r="L1530" s="13"/>
    </row>
    <row r="1531" spans="6:12" s="53" customFormat="1" x14ac:dyDescent="0.25">
      <c r="F1531" s="54"/>
      <c r="H1531" s="12"/>
      <c r="I1531" s="54"/>
      <c r="L1531" s="13"/>
    </row>
    <row r="1532" spans="6:12" s="53" customFormat="1" x14ac:dyDescent="0.25">
      <c r="F1532" s="54"/>
      <c r="H1532" s="12"/>
      <c r="I1532" s="54"/>
      <c r="L1532" s="13"/>
    </row>
    <row r="1533" spans="6:12" s="53" customFormat="1" x14ac:dyDescent="0.25">
      <c r="F1533" s="54"/>
      <c r="H1533" s="12"/>
      <c r="I1533" s="54"/>
      <c r="L1533" s="13"/>
    </row>
    <row r="1534" spans="6:12" s="53" customFormat="1" x14ac:dyDescent="0.25">
      <c r="F1534" s="54"/>
      <c r="H1534" s="12"/>
      <c r="I1534" s="54"/>
      <c r="L1534" s="13"/>
    </row>
    <row r="1535" spans="6:12" s="53" customFormat="1" x14ac:dyDescent="0.25">
      <c r="F1535" s="54"/>
      <c r="H1535" s="12"/>
      <c r="I1535" s="54"/>
      <c r="L1535" s="13"/>
    </row>
    <row r="1536" spans="6:12" s="53" customFormat="1" x14ac:dyDescent="0.25">
      <c r="F1536" s="54"/>
      <c r="H1536" s="12"/>
      <c r="I1536" s="54"/>
      <c r="L1536" s="13"/>
    </row>
    <row r="1537" spans="6:12" s="53" customFormat="1" x14ac:dyDescent="0.25">
      <c r="F1537" s="54"/>
      <c r="H1537" s="12"/>
      <c r="I1537" s="54"/>
      <c r="L1537" s="13"/>
    </row>
    <row r="1538" spans="6:12" s="53" customFormat="1" x14ac:dyDescent="0.25">
      <c r="F1538" s="54"/>
      <c r="H1538" s="12"/>
      <c r="I1538" s="54"/>
      <c r="L1538" s="13"/>
    </row>
    <row r="1539" spans="6:12" s="53" customFormat="1" x14ac:dyDescent="0.25">
      <c r="F1539" s="54"/>
      <c r="H1539" s="12"/>
      <c r="I1539" s="54"/>
      <c r="L1539" s="13"/>
    </row>
    <row r="1540" spans="6:12" s="53" customFormat="1" x14ac:dyDescent="0.25">
      <c r="F1540" s="54"/>
      <c r="H1540" s="12"/>
      <c r="I1540" s="54"/>
      <c r="L1540" s="13"/>
    </row>
    <row r="1541" spans="6:12" s="53" customFormat="1" x14ac:dyDescent="0.25">
      <c r="F1541" s="54"/>
      <c r="H1541" s="12"/>
      <c r="I1541" s="54"/>
      <c r="L1541" s="13"/>
    </row>
    <row r="1542" spans="6:12" s="53" customFormat="1" x14ac:dyDescent="0.25">
      <c r="F1542" s="54"/>
      <c r="H1542" s="12"/>
      <c r="I1542" s="54"/>
      <c r="L1542" s="13"/>
    </row>
    <row r="1543" spans="6:12" s="53" customFormat="1" x14ac:dyDescent="0.25">
      <c r="F1543" s="54"/>
      <c r="H1543" s="12"/>
      <c r="I1543" s="54"/>
      <c r="L1543" s="13"/>
    </row>
    <row r="1544" spans="6:12" s="53" customFormat="1" x14ac:dyDescent="0.25">
      <c r="F1544" s="54"/>
      <c r="H1544" s="12"/>
      <c r="I1544" s="54"/>
      <c r="L1544" s="13"/>
    </row>
    <row r="1545" spans="6:12" s="53" customFormat="1" x14ac:dyDescent="0.25">
      <c r="F1545" s="54"/>
      <c r="H1545" s="12"/>
      <c r="I1545" s="54"/>
      <c r="L1545" s="13"/>
    </row>
    <row r="1546" spans="6:12" s="53" customFormat="1" x14ac:dyDescent="0.25">
      <c r="F1546" s="54"/>
      <c r="H1546" s="12"/>
      <c r="I1546" s="54"/>
      <c r="L1546" s="13"/>
    </row>
    <row r="1547" spans="6:12" s="53" customFormat="1" x14ac:dyDescent="0.25">
      <c r="F1547" s="54"/>
      <c r="H1547" s="12"/>
      <c r="I1547" s="54"/>
      <c r="L1547" s="13"/>
    </row>
    <row r="1548" spans="6:12" s="53" customFormat="1" x14ac:dyDescent="0.25">
      <c r="F1548" s="54"/>
      <c r="H1548" s="12"/>
      <c r="I1548" s="54"/>
      <c r="L1548" s="13"/>
    </row>
    <row r="1549" spans="6:12" s="53" customFormat="1" x14ac:dyDescent="0.25">
      <c r="F1549" s="54"/>
      <c r="H1549" s="12"/>
      <c r="I1549" s="54"/>
      <c r="L1549" s="13"/>
    </row>
    <row r="1550" spans="6:12" s="53" customFormat="1" x14ac:dyDescent="0.25">
      <c r="F1550" s="54"/>
      <c r="H1550" s="12"/>
      <c r="I1550" s="54"/>
      <c r="L1550" s="13"/>
    </row>
    <row r="1551" spans="6:12" s="53" customFormat="1" x14ac:dyDescent="0.25">
      <c r="F1551" s="54"/>
      <c r="H1551" s="12"/>
      <c r="I1551" s="54"/>
      <c r="L1551" s="13"/>
    </row>
    <row r="1552" spans="6:12" s="53" customFormat="1" x14ac:dyDescent="0.25">
      <c r="F1552" s="54"/>
      <c r="H1552" s="12"/>
      <c r="I1552" s="54"/>
      <c r="L1552" s="13"/>
    </row>
    <row r="1553" spans="6:12" s="53" customFormat="1" x14ac:dyDescent="0.25">
      <c r="F1553" s="54"/>
      <c r="H1553" s="12"/>
      <c r="I1553" s="54"/>
      <c r="L1553" s="13"/>
    </row>
    <row r="1554" spans="6:12" s="53" customFormat="1" x14ac:dyDescent="0.25">
      <c r="F1554" s="54"/>
      <c r="H1554" s="12"/>
      <c r="I1554" s="54"/>
      <c r="L1554" s="13"/>
    </row>
    <row r="1555" spans="6:12" s="53" customFormat="1" x14ac:dyDescent="0.25">
      <c r="F1555" s="54"/>
      <c r="H1555" s="12"/>
      <c r="I1555" s="54"/>
      <c r="L1555" s="13"/>
    </row>
    <row r="1556" spans="6:12" s="53" customFormat="1" x14ac:dyDescent="0.25">
      <c r="F1556" s="54"/>
      <c r="H1556" s="12"/>
      <c r="I1556" s="54"/>
      <c r="L1556" s="13"/>
    </row>
    <row r="1557" spans="6:12" s="53" customFormat="1" x14ac:dyDescent="0.25">
      <c r="F1557" s="54"/>
      <c r="H1557" s="12"/>
      <c r="I1557" s="54"/>
      <c r="L1557" s="13"/>
    </row>
    <row r="1558" spans="6:12" s="53" customFormat="1" x14ac:dyDescent="0.25">
      <c r="F1558" s="54"/>
      <c r="H1558" s="12"/>
      <c r="I1558" s="54"/>
      <c r="L1558" s="13"/>
    </row>
    <row r="1559" spans="6:12" s="53" customFormat="1" x14ac:dyDescent="0.25">
      <c r="F1559" s="54"/>
      <c r="H1559" s="12"/>
      <c r="I1559" s="54"/>
      <c r="L1559" s="13"/>
    </row>
    <row r="1560" spans="6:12" s="53" customFormat="1" x14ac:dyDescent="0.25">
      <c r="F1560" s="54"/>
      <c r="H1560" s="12"/>
      <c r="I1560" s="54"/>
      <c r="L1560" s="13"/>
    </row>
    <row r="1561" spans="6:12" s="53" customFormat="1" x14ac:dyDescent="0.25">
      <c r="F1561" s="54"/>
      <c r="H1561" s="12"/>
      <c r="I1561" s="54"/>
      <c r="L1561" s="13"/>
    </row>
    <row r="1562" spans="6:12" s="53" customFormat="1" x14ac:dyDescent="0.25">
      <c r="F1562" s="54"/>
      <c r="H1562" s="12"/>
      <c r="I1562" s="54"/>
      <c r="L1562" s="13"/>
    </row>
    <row r="1563" spans="6:12" s="53" customFormat="1" x14ac:dyDescent="0.25">
      <c r="F1563" s="54"/>
      <c r="H1563" s="12"/>
      <c r="I1563" s="54"/>
      <c r="L1563" s="13"/>
    </row>
    <row r="1564" spans="6:12" s="53" customFormat="1" x14ac:dyDescent="0.25">
      <c r="F1564" s="54"/>
      <c r="H1564" s="12"/>
      <c r="I1564" s="54"/>
      <c r="L1564" s="13"/>
    </row>
    <row r="1565" spans="6:12" s="53" customFormat="1" x14ac:dyDescent="0.25">
      <c r="F1565" s="54"/>
      <c r="H1565" s="12"/>
      <c r="I1565" s="54"/>
      <c r="L1565" s="13"/>
    </row>
    <row r="1566" spans="6:12" s="53" customFormat="1" x14ac:dyDescent="0.25">
      <c r="F1566" s="54"/>
      <c r="H1566" s="12"/>
      <c r="I1566" s="54"/>
      <c r="L1566" s="13"/>
    </row>
    <row r="1567" spans="6:12" s="53" customFormat="1" x14ac:dyDescent="0.25">
      <c r="F1567" s="54"/>
      <c r="H1567" s="12"/>
      <c r="I1567" s="54"/>
      <c r="L1567" s="13"/>
    </row>
    <row r="1568" spans="6:12" s="53" customFormat="1" x14ac:dyDescent="0.25">
      <c r="F1568" s="54"/>
      <c r="H1568" s="12"/>
      <c r="I1568" s="54"/>
      <c r="L1568" s="13"/>
    </row>
    <row r="1569" spans="6:12" s="53" customFormat="1" x14ac:dyDescent="0.25">
      <c r="F1569" s="54"/>
      <c r="H1569" s="12"/>
      <c r="I1569" s="54"/>
      <c r="L1569" s="13"/>
    </row>
    <row r="1570" spans="6:12" s="53" customFormat="1" x14ac:dyDescent="0.25">
      <c r="F1570" s="54"/>
      <c r="H1570" s="12"/>
      <c r="I1570" s="54"/>
      <c r="L1570" s="13"/>
    </row>
    <row r="1571" spans="6:12" s="53" customFormat="1" x14ac:dyDescent="0.25">
      <c r="F1571" s="54"/>
      <c r="H1571" s="12"/>
      <c r="I1571" s="54"/>
      <c r="L1571" s="13"/>
    </row>
    <row r="1572" spans="6:12" s="53" customFormat="1" x14ac:dyDescent="0.25">
      <c r="F1572" s="54"/>
      <c r="H1572" s="12"/>
      <c r="I1572" s="54"/>
      <c r="L1572" s="13"/>
    </row>
    <row r="1573" spans="6:12" s="53" customFormat="1" x14ac:dyDescent="0.25">
      <c r="F1573" s="54"/>
      <c r="H1573" s="12"/>
      <c r="I1573" s="54"/>
      <c r="L1573" s="13"/>
    </row>
    <row r="1574" spans="6:12" s="53" customFormat="1" x14ac:dyDescent="0.25">
      <c r="F1574" s="54"/>
      <c r="H1574" s="12"/>
      <c r="I1574" s="54"/>
      <c r="L1574" s="13"/>
    </row>
    <row r="1575" spans="6:12" s="53" customFormat="1" x14ac:dyDescent="0.25">
      <c r="F1575" s="54"/>
      <c r="H1575" s="12"/>
      <c r="I1575" s="54"/>
      <c r="L1575" s="13"/>
    </row>
    <row r="1576" spans="6:12" s="53" customFormat="1" x14ac:dyDescent="0.25">
      <c r="F1576" s="54"/>
      <c r="H1576" s="12"/>
      <c r="I1576" s="54"/>
      <c r="L1576" s="13"/>
    </row>
    <row r="1577" spans="6:12" s="53" customFormat="1" x14ac:dyDescent="0.25">
      <c r="F1577" s="54"/>
      <c r="H1577" s="12"/>
      <c r="I1577" s="54"/>
      <c r="L1577" s="13"/>
    </row>
    <row r="1578" spans="6:12" s="53" customFormat="1" x14ac:dyDescent="0.25">
      <c r="F1578" s="54"/>
      <c r="H1578" s="12"/>
      <c r="I1578" s="54"/>
      <c r="L1578" s="13"/>
    </row>
    <row r="1579" spans="6:12" s="53" customFormat="1" x14ac:dyDescent="0.25">
      <c r="F1579" s="54"/>
      <c r="H1579" s="12"/>
      <c r="I1579" s="54"/>
      <c r="L1579" s="13"/>
    </row>
    <row r="1580" spans="6:12" s="53" customFormat="1" x14ac:dyDescent="0.25">
      <c r="F1580" s="54"/>
      <c r="H1580" s="12"/>
      <c r="I1580" s="54"/>
      <c r="L1580" s="13"/>
    </row>
    <row r="1581" spans="6:12" s="53" customFormat="1" x14ac:dyDescent="0.25">
      <c r="F1581" s="54"/>
      <c r="H1581" s="12"/>
      <c r="I1581" s="54"/>
      <c r="L1581" s="13"/>
    </row>
    <row r="1582" spans="6:12" s="53" customFormat="1" x14ac:dyDescent="0.25">
      <c r="F1582" s="54"/>
      <c r="H1582" s="12"/>
      <c r="I1582" s="54"/>
      <c r="L1582" s="13"/>
    </row>
    <row r="1583" spans="6:12" s="53" customFormat="1" x14ac:dyDescent="0.25">
      <c r="F1583" s="54"/>
      <c r="H1583" s="12"/>
      <c r="I1583" s="54"/>
      <c r="L1583" s="13"/>
    </row>
    <row r="1584" spans="6:12" s="53" customFormat="1" x14ac:dyDescent="0.25">
      <c r="F1584" s="54"/>
      <c r="H1584" s="12"/>
      <c r="I1584" s="54"/>
      <c r="L1584" s="13"/>
    </row>
    <row r="1585" spans="6:12" s="53" customFormat="1" x14ac:dyDescent="0.25">
      <c r="F1585" s="54"/>
      <c r="H1585" s="12"/>
      <c r="I1585" s="54"/>
      <c r="L1585" s="13"/>
    </row>
    <row r="1586" spans="6:12" s="53" customFormat="1" x14ac:dyDescent="0.25">
      <c r="F1586" s="54"/>
      <c r="H1586" s="12"/>
      <c r="I1586" s="54"/>
      <c r="L1586" s="13"/>
    </row>
    <row r="1587" spans="6:12" s="53" customFormat="1" x14ac:dyDescent="0.25">
      <c r="F1587" s="54"/>
      <c r="H1587" s="12"/>
      <c r="I1587" s="54"/>
      <c r="L1587" s="13"/>
    </row>
    <row r="1588" spans="6:12" s="53" customFormat="1" x14ac:dyDescent="0.25">
      <c r="F1588" s="54"/>
      <c r="H1588" s="12"/>
      <c r="I1588" s="54"/>
      <c r="L1588" s="13"/>
    </row>
    <row r="1589" spans="6:12" s="53" customFormat="1" x14ac:dyDescent="0.25">
      <c r="F1589" s="54"/>
      <c r="H1589" s="12"/>
      <c r="I1589" s="54"/>
      <c r="L1589" s="13"/>
    </row>
    <row r="1590" spans="6:12" s="53" customFormat="1" x14ac:dyDescent="0.25">
      <c r="F1590" s="54"/>
      <c r="H1590" s="12"/>
      <c r="I1590" s="54"/>
      <c r="L1590" s="13"/>
    </row>
    <row r="1591" spans="6:12" s="53" customFormat="1" x14ac:dyDescent="0.25">
      <c r="F1591" s="54"/>
      <c r="H1591" s="12"/>
      <c r="I1591" s="54"/>
      <c r="L1591" s="13"/>
    </row>
    <row r="1592" spans="6:12" s="53" customFormat="1" x14ac:dyDescent="0.25">
      <c r="F1592" s="54"/>
      <c r="H1592" s="12"/>
      <c r="I1592" s="54"/>
      <c r="L1592" s="13"/>
    </row>
    <row r="1593" spans="6:12" s="53" customFormat="1" x14ac:dyDescent="0.25">
      <c r="F1593" s="54"/>
      <c r="H1593" s="12"/>
      <c r="I1593" s="54"/>
      <c r="L1593" s="13"/>
    </row>
    <row r="1594" spans="6:12" s="53" customFormat="1" x14ac:dyDescent="0.25">
      <c r="F1594" s="54"/>
      <c r="H1594" s="12"/>
      <c r="I1594" s="54"/>
      <c r="L1594" s="13"/>
    </row>
    <row r="1595" spans="6:12" s="53" customFormat="1" x14ac:dyDescent="0.25">
      <c r="F1595" s="54"/>
      <c r="H1595" s="12"/>
      <c r="I1595" s="54"/>
      <c r="L1595" s="13"/>
    </row>
    <row r="1596" spans="6:12" s="53" customFormat="1" x14ac:dyDescent="0.25">
      <c r="F1596" s="54"/>
      <c r="H1596" s="12"/>
      <c r="I1596" s="54"/>
      <c r="L1596" s="13"/>
    </row>
    <row r="1597" spans="6:12" s="53" customFormat="1" x14ac:dyDescent="0.25">
      <c r="F1597" s="54"/>
      <c r="H1597" s="12"/>
      <c r="I1597" s="54"/>
      <c r="L1597" s="13"/>
    </row>
    <row r="1598" spans="6:12" s="53" customFormat="1" x14ac:dyDescent="0.25">
      <c r="F1598" s="54"/>
      <c r="H1598" s="12"/>
      <c r="I1598" s="54"/>
      <c r="L1598" s="13"/>
    </row>
    <row r="1599" spans="6:12" s="53" customFormat="1" x14ac:dyDescent="0.25">
      <c r="F1599" s="54"/>
      <c r="H1599" s="12"/>
      <c r="I1599" s="54"/>
      <c r="L1599" s="13"/>
    </row>
    <row r="1600" spans="6:12" s="53" customFormat="1" x14ac:dyDescent="0.25">
      <c r="F1600" s="54"/>
      <c r="H1600" s="12"/>
      <c r="I1600" s="54"/>
      <c r="L1600" s="13"/>
    </row>
    <row r="1601" spans="6:12" s="53" customFormat="1" x14ac:dyDescent="0.25">
      <c r="F1601" s="54"/>
      <c r="H1601" s="12"/>
      <c r="I1601" s="54"/>
      <c r="L1601" s="13"/>
    </row>
    <row r="1602" spans="6:12" s="53" customFormat="1" x14ac:dyDescent="0.25">
      <c r="F1602" s="54"/>
      <c r="H1602" s="12"/>
      <c r="I1602" s="54"/>
      <c r="L1602" s="13"/>
    </row>
    <row r="1603" spans="6:12" s="53" customFormat="1" x14ac:dyDescent="0.25">
      <c r="F1603" s="54"/>
      <c r="H1603" s="12"/>
      <c r="I1603" s="54"/>
      <c r="L1603" s="13"/>
    </row>
    <row r="1604" spans="6:12" s="53" customFormat="1" x14ac:dyDescent="0.25">
      <c r="F1604" s="54"/>
      <c r="H1604" s="12"/>
      <c r="I1604" s="54"/>
      <c r="L1604" s="13"/>
    </row>
    <row r="1605" spans="6:12" s="53" customFormat="1" x14ac:dyDescent="0.25">
      <c r="F1605" s="54"/>
      <c r="H1605" s="12"/>
      <c r="I1605" s="54"/>
      <c r="L1605" s="13"/>
    </row>
    <row r="1606" spans="6:12" s="53" customFormat="1" x14ac:dyDescent="0.25">
      <c r="F1606" s="54"/>
      <c r="H1606" s="12"/>
      <c r="I1606" s="54"/>
      <c r="L1606" s="13"/>
    </row>
    <row r="1607" spans="6:12" s="53" customFormat="1" x14ac:dyDescent="0.25">
      <c r="F1607" s="54"/>
      <c r="H1607" s="12"/>
      <c r="I1607" s="54"/>
      <c r="L1607" s="13"/>
    </row>
    <row r="1608" spans="6:12" s="53" customFormat="1" x14ac:dyDescent="0.25">
      <c r="F1608" s="54"/>
      <c r="H1608" s="12"/>
      <c r="I1608" s="54"/>
      <c r="L1608" s="13"/>
    </row>
    <row r="1609" spans="6:12" s="53" customFormat="1" x14ac:dyDescent="0.25">
      <c r="F1609" s="54"/>
      <c r="H1609" s="12"/>
      <c r="I1609" s="54"/>
      <c r="L1609" s="13"/>
    </row>
    <row r="1610" spans="6:12" s="53" customFormat="1" x14ac:dyDescent="0.25">
      <c r="F1610" s="54"/>
      <c r="H1610" s="12"/>
      <c r="I1610" s="54"/>
      <c r="L1610" s="13"/>
    </row>
    <row r="1611" spans="6:12" s="53" customFormat="1" x14ac:dyDescent="0.25">
      <c r="F1611" s="54"/>
      <c r="H1611" s="12"/>
      <c r="I1611" s="54"/>
      <c r="L1611" s="13"/>
    </row>
    <row r="1612" spans="6:12" s="53" customFormat="1" x14ac:dyDescent="0.25">
      <c r="F1612" s="54"/>
      <c r="H1612" s="12"/>
      <c r="I1612" s="54"/>
      <c r="L1612" s="13"/>
    </row>
    <row r="1613" spans="6:12" s="53" customFormat="1" x14ac:dyDescent="0.25">
      <c r="F1613" s="54"/>
      <c r="H1613" s="12"/>
      <c r="I1613" s="54"/>
      <c r="L1613" s="13"/>
    </row>
    <row r="1614" spans="6:12" s="53" customFormat="1" x14ac:dyDescent="0.25">
      <c r="F1614" s="54"/>
      <c r="H1614" s="12"/>
      <c r="I1614" s="54"/>
      <c r="L1614" s="13"/>
    </row>
    <row r="1615" spans="6:12" s="53" customFormat="1" x14ac:dyDescent="0.25">
      <c r="F1615" s="54"/>
      <c r="H1615" s="12"/>
      <c r="I1615" s="54"/>
      <c r="L1615" s="13"/>
    </row>
    <row r="1616" spans="6:12" s="53" customFormat="1" x14ac:dyDescent="0.25">
      <c r="F1616" s="54"/>
      <c r="H1616" s="12"/>
      <c r="I1616" s="54"/>
      <c r="L1616" s="13"/>
    </row>
    <row r="1617" spans="6:12" s="53" customFormat="1" x14ac:dyDescent="0.25">
      <c r="F1617" s="54"/>
      <c r="H1617" s="12"/>
      <c r="I1617" s="54"/>
      <c r="L1617" s="13"/>
    </row>
    <row r="1618" spans="6:12" s="53" customFormat="1" x14ac:dyDescent="0.25">
      <c r="F1618" s="54"/>
      <c r="H1618" s="12"/>
      <c r="I1618" s="54"/>
      <c r="L1618" s="13"/>
    </row>
    <row r="1619" spans="6:12" s="53" customFormat="1" x14ac:dyDescent="0.25">
      <c r="F1619" s="54"/>
      <c r="H1619" s="12"/>
      <c r="I1619" s="54"/>
      <c r="L1619" s="13"/>
    </row>
    <row r="1620" spans="6:12" s="53" customFormat="1" x14ac:dyDescent="0.25">
      <c r="F1620" s="54"/>
      <c r="H1620" s="12"/>
      <c r="I1620" s="54"/>
      <c r="L1620" s="13"/>
    </row>
    <row r="1621" spans="6:12" s="53" customFormat="1" x14ac:dyDescent="0.25">
      <c r="F1621" s="54"/>
      <c r="H1621" s="12"/>
      <c r="I1621" s="54"/>
      <c r="L1621" s="13"/>
    </row>
    <row r="1622" spans="6:12" s="53" customFormat="1" x14ac:dyDescent="0.25">
      <c r="F1622" s="54"/>
      <c r="H1622" s="12"/>
      <c r="I1622" s="54"/>
      <c r="L1622" s="13"/>
    </row>
    <row r="1623" spans="6:12" s="53" customFormat="1" x14ac:dyDescent="0.25">
      <c r="F1623" s="54"/>
      <c r="H1623" s="12"/>
      <c r="I1623" s="54"/>
      <c r="L1623" s="13"/>
    </row>
    <row r="1624" spans="6:12" s="53" customFormat="1" x14ac:dyDescent="0.25">
      <c r="F1624" s="54"/>
      <c r="H1624" s="12"/>
      <c r="I1624" s="54"/>
      <c r="L1624" s="13"/>
    </row>
    <row r="1625" spans="6:12" s="53" customFormat="1" x14ac:dyDescent="0.25">
      <c r="F1625" s="54"/>
      <c r="H1625" s="12"/>
      <c r="I1625" s="54"/>
      <c r="L1625" s="13"/>
    </row>
    <row r="1626" spans="6:12" s="53" customFormat="1" x14ac:dyDescent="0.25">
      <c r="F1626" s="54"/>
      <c r="H1626" s="12"/>
      <c r="I1626" s="54"/>
      <c r="L1626" s="13"/>
    </row>
    <row r="1627" spans="6:12" s="53" customFormat="1" x14ac:dyDescent="0.25">
      <c r="F1627" s="54"/>
      <c r="H1627" s="12"/>
      <c r="I1627" s="54"/>
      <c r="L1627" s="13"/>
    </row>
    <row r="1628" spans="6:12" s="53" customFormat="1" x14ac:dyDescent="0.25">
      <c r="F1628" s="54"/>
      <c r="H1628" s="12"/>
      <c r="I1628" s="54"/>
      <c r="L1628" s="13"/>
    </row>
    <row r="1629" spans="6:12" s="53" customFormat="1" x14ac:dyDescent="0.25">
      <c r="F1629" s="54"/>
      <c r="H1629" s="12"/>
      <c r="I1629" s="54"/>
      <c r="L1629" s="13"/>
    </row>
    <row r="1630" spans="6:12" s="53" customFormat="1" x14ac:dyDescent="0.25">
      <c r="F1630" s="54"/>
      <c r="H1630" s="12"/>
      <c r="I1630" s="54"/>
      <c r="L1630" s="13"/>
    </row>
    <row r="1631" spans="6:12" s="53" customFormat="1" x14ac:dyDescent="0.25">
      <c r="F1631" s="54"/>
      <c r="H1631" s="12"/>
      <c r="I1631" s="54"/>
      <c r="L1631" s="13"/>
    </row>
    <row r="1632" spans="6:12" s="53" customFormat="1" x14ac:dyDescent="0.25">
      <c r="F1632" s="54"/>
      <c r="H1632" s="12"/>
      <c r="I1632" s="54"/>
      <c r="L1632" s="13"/>
    </row>
    <row r="1633" spans="6:12" s="53" customFormat="1" x14ac:dyDescent="0.25">
      <c r="F1633" s="54"/>
      <c r="H1633" s="12"/>
      <c r="I1633" s="54"/>
      <c r="L1633" s="13"/>
    </row>
    <row r="1634" spans="6:12" s="53" customFormat="1" x14ac:dyDescent="0.25">
      <c r="F1634" s="54"/>
      <c r="H1634" s="12"/>
      <c r="I1634" s="54"/>
      <c r="L1634" s="13"/>
    </row>
    <row r="1635" spans="6:12" s="53" customFormat="1" x14ac:dyDescent="0.25">
      <c r="F1635" s="54"/>
      <c r="H1635" s="12"/>
      <c r="I1635" s="54"/>
      <c r="L1635" s="13"/>
    </row>
    <row r="1636" spans="6:12" s="53" customFormat="1" x14ac:dyDescent="0.25">
      <c r="F1636" s="54"/>
      <c r="H1636" s="12"/>
      <c r="I1636" s="54"/>
      <c r="L1636" s="13"/>
    </row>
    <row r="1637" spans="6:12" s="53" customFormat="1" x14ac:dyDescent="0.25">
      <c r="F1637" s="54"/>
      <c r="H1637" s="12"/>
      <c r="I1637" s="54"/>
      <c r="L1637" s="13"/>
    </row>
    <row r="1638" spans="6:12" s="53" customFormat="1" x14ac:dyDescent="0.25">
      <c r="F1638" s="54"/>
      <c r="H1638" s="12"/>
      <c r="I1638" s="54"/>
      <c r="L1638" s="13"/>
    </row>
    <row r="1639" spans="6:12" s="53" customFormat="1" x14ac:dyDescent="0.25">
      <c r="F1639" s="54"/>
      <c r="H1639" s="12"/>
      <c r="I1639" s="54"/>
      <c r="L1639" s="13"/>
    </row>
    <row r="1640" spans="6:12" s="53" customFormat="1" x14ac:dyDescent="0.25">
      <c r="F1640" s="54"/>
      <c r="H1640" s="12"/>
      <c r="I1640" s="54"/>
      <c r="L1640" s="13"/>
    </row>
    <row r="1641" spans="6:12" s="53" customFormat="1" x14ac:dyDescent="0.25">
      <c r="F1641" s="54"/>
      <c r="H1641" s="12"/>
      <c r="I1641" s="54"/>
      <c r="L1641" s="13"/>
    </row>
    <row r="1642" spans="6:12" s="53" customFormat="1" x14ac:dyDescent="0.25">
      <c r="F1642" s="54"/>
      <c r="H1642" s="12"/>
      <c r="I1642" s="54"/>
      <c r="L1642" s="13"/>
    </row>
    <row r="1643" spans="6:12" s="53" customFormat="1" x14ac:dyDescent="0.25">
      <c r="F1643" s="54"/>
      <c r="H1643" s="12"/>
      <c r="I1643" s="54"/>
      <c r="L1643" s="13"/>
    </row>
    <row r="1644" spans="6:12" s="53" customFormat="1" x14ac:dyDescent="0.25">
      <c r="F1644" s="54"/>
      <c r="H1644" s="12"/>
      <c r="I1644" s="54"/>
      <c r="L1644" s="13"/>
    </row>
    <row r="1645" spans="6:12" s="53" customFormat="1" x14ac:dyDescent="0.25">
      <c r="F1645" s="54"/>
      <c r="H1645" s="12"/>
      <c r="I1645" s="54"/>
      <c r="L1645" s="13"/>
    </row>
    <row r="1646" spans="6:12" s="53" customFormat="1" x14ac:dyDescent="0.25">
      <c r="F1646" s="54"/>
      <c r="H1646" s="12"/>
      <c r="I1646" s="54"/>
      <c r="L1646" s="13"/>
    </row>
    <row r="1647" spans="6:12" s="53" customFormat="1" x14ac:dyDescent="0.25">
      <c r="F1647" s="54"/>
      <c r="H1647" s="12"/>
      <c r="I1647" s="54"/>
      <c r="L1647" s="13"/>
    </row>
    <row r="1648" spans="6:12" s="53" customFormat="1" x14ac:dyDescent="0.25">
      <c r="F1648" s="54"/>
      <c r="H1648" s="12"/>
      <c r="I1648" s="54"/>
      <c r="L1648" s="13"/>
    </row>
    <row r="1649" spans="6:12" s="53" customFormat="1" x14ac:dyDescent="0.25">
      <c r="F1649" s="54"/>
      <c r="H1649" s="12"/>
      <c r="I1649" s="54"/>
      <c r="L1649" s="13"/>
    </row>
    <row r="1650" spans="6:12" s="53" customFormat="1" x14ac:dyDescent="0.25">
      <c r="F1650" s="54"/>
      <c r="H1650" s="12"/>
      <c r="I1650" s="54"/>
      <c r="L1650" s="13"/>
    </row>
    <row r="1651" spans="6:12" s="53" customFormat="1" x14ac:dyDescent="0.25">
      <c r="F1651" s="54"/>
      <c r="H1651" s="12"/>
      <c r="I1651" s="54"/>
      <c r="L1651" s="13"/>
    </row>
    <row r="1652" spans="6:12" s="53" customFormat="1" x14ac:dyDescent="0.25">
      <c r="F1652" s="54"/>
      <c r="H1652" s="12"/>
      <c r="I1652" s="54"/>
      <c r="L1652" s="13"/>
    </row>
    <row r="1653" spans="6:12" s="53" customFormat="1" x14ac:dyDescent="0.25">
      <c r="F1653" s="54"/>
      <c r="H1653" s="12"/>
      <c r="I1653" s="54"/>
      <c r="L1653" s="13"/>
    </row>
    <row r="1654" spans="6:12" s="53" customFormat="1" x14ac:dyDescent="0.25">
      <c r="F1654" s="54"/>
      <c r="H1654" s="12"/>
      <c r="I1654" s="54"/>
      <c r="L1654" s="13"/>
    </row>
    <row r="1655" spans="6:12" s="53" customFormat="1" x14ac:dyDescent="0.25">
      <c r="F1655" s="54"/>
      <c r="H1655" s="12"/>
      <c r="I1655" s="54"/>
      <c r="L1655" s="13"/>
    </row>
    <row r="1656" spans="6:12" s="53" customFormat="1" x14ac:dyDescent="0.25">
      <c r="F1656" s="54"/>
      <c r="H1656" s="12"/>
      <c r="I1656" s="54"/>
      <c r="L1656" s="13"/>
    </row>
    <row r="1657" spans="6:12" s="53" customFormat="1" x14ac:dyDescent="0.25">
      <c r="F1657" s="54"/>
      <c r="H1657" s="12"/>
      <c r="I1657" s="54"/>
      <c r="L1657" s="13"/>
    </row>
    <row r="1658" spans="6:12" s="53" customFormat="1" x14ac:dyDescent="0.25">
      <c r="F1658" s="54"/>
      <c r="H1658" s="12"/>
      <c r="I1658" s="54"/>
      <c r="L1658" s="13"/>
    </row>
    <row r="1659" spans="6:12" s="53" customFormat="1" x14ac:dyDescent="0.25">
      <c r="F1659" s="54"/>
      <c r="H1659" s="12"/>
      <c r="I1659" s="54"/>
      <c r="L1659" s="13"/>
    </row>
    <row r="1660" spans="6:12" s="53" customFormat="1" x14ac:dyDescent="0.25">
      <c r="F1660" s="54"/>
      <c r="H1660" s="12"/>
      <c r="I1660" s="54"/>
      <c r="L1660" s="13"/>
    </row>
    <row r="1661" spans="6:12" s="53" customFormat="1" x14ac:dyDescent="0.25">
      <c r="F1661" s="54"/>
      <c r="H1661" s="12"/>
      <c r="I1661" s="54"/>
      <c r="L1661" s="13"/>
    </row>
    <row r="1662" spans="6:12" s="53" customFormat="1" x14ac:dyDescent="0.25">
      <c r="F1662" s="54"/>
      <c r="H1662" s="12"/>
      <c r="I1662" s="54"/>
      <c r="L1662" s="13"/>
    </row>
    <row r="1663" spans="6:12" s="53" customFormat="1" x14ac:dyDescent="0.25">
      <c r="F1663" s="54"/>
      <c r="H1663" s="12"/>
      <c r="I1663" s="54"/>
      <c r="L1663" s="13"/>
    </row>
    <row r="1664" spans="6:12" s="53" customFormat="1" x14ac:dyDescent="0.25">
      <c r="F1664" s="54"/>
      <c r="H1664" s="12"/>
      <c r="I1664" s="54"/>
      <c r="L1664" s="13"/>
    </row>
    <row r="1665" spans="6:12" s="53" customFormat="1" x14ac:dyDescent="0.25">
      <c r="F1665" s="54"/>
      <c r="H1665" s="12"/>
      <c r="I1665" s="54"/>
      <c r="L1665" s="13"/>
    </row>
    <row r="1666" spans="6:12" s="53" customFormat="1" x14ac:dyDescent="0.25">
      <c r="F1666" s="54"/>
      <c r="H1666" s="12"/>
      <c r="I1666" s="54"/>
      <c r="L1666" s="13"/>
    </row>
    <row r="1667" spans="6:12" s="53" customFormat="1" x14ac:dyDescent="0.25">
      <c r="F1667" s="54"/>
      <c r="H1667" s="12"/>
      <c r="I1667" s="54"/>
      <c r="L1667" s="13"/>
    </row>
    <row r="1668" spans="6:12" s="53" customFormat="1" x14ac:dyDescent="0.25">
      <c r="F1668" s="54"/>
      <c r="H1668" s="12"/>
      <c r="I1668" s="54"/>
      <c r="L1668" s="13"/>
    </row>
    <row r="1669" spans="6:12" s="53" customFormat="1" x14ac:dyDescent="0.25">
      <c r="F1669" s="54"/>
      <c r="H1669" s="12"/>
      <c r="I1669" s="54"/>
      <c r="L1669" s="13"/>
    </row>
    <row r="1670" spans="6:12" s="53" customFormat="1" x14ac:dyDescent="0.25">
      <c r="F1670" s="54"/>
      <c r="H1670" s="12"/>
      <c r="I1670" s="54"/>
      <c r="L1670" s="13"/>
    </row>
    <row r="1671" spans="6:12" s="53" customFormat="1" x14ac:dyDescent="0.25">
      <c r="F1671" s="54"/>
      <c r="H1671" s="12"/>
      <c r="I1671" s="54"/>
      <c r="L1671" s="13"/>
    </row>
    <row r="1672" spans="6:12" s="53" customFormat="1" x14ac:dyDescent="0.25">
      <c r="F1672" s="54"/>
      <c r="H1672" s="12"/>
      <c r="I1672" s="54"/>
      <c r="L1672" s="13"/>
    </row>
    <row r="1673" spans="6:12" s="53" customFormat="1" x14ac:dyDescent="0.25">
      <c r="F1673" s="54"/>
      <c r="H1673" s="12"/>
      <c r="I1673" s="54"/>
      <c r="L1673" s="13"/>
    </row>
    <row r="1674" spans="6:12" s="53" customFormat="1" x14ac:dyDescent="0.25">
      <c r="F1674" s="54"/>
      <c r="H1674" s="12"/>
      <c r="I1674" s="54"/>
      <c r="L1674" s="13"/>
    </row>
    <row r="1675" spans="6:12" s="53" customFormat="1" x14ac:dyDescent="0.25">
      <c r="F1675" s="54"/>
      <c r="H1675" s="12"/>
      <c r="I1675" s="54"/>
      <c r="L1675" s="13"/>
    </row>
    <row r="1676" spans="6:12" s="53" customFormat="1" x14ac:dyDescent="0.25">
      <c r="F1676" s="54"/>
      <c r="H1676" s="12"/>
      <c r="I1676" s="54"/>
      <c r="L1676" s="13"/>
    </row>
    <row r="1677" spans="6:12" s="53" customFormat="1" x14ac:dyDescent="0.25">
      <c r="F1677" s="54"/>
      <c r="H1677" s="12"/>
      <c r="I1677" s="54"/>
      <c r="L1677" s="13"/>
    </row>
    <row r="1678" spans="6:12" s="53" customFormat="1" x14ac:dyDescent="0.25">
      <c r="F1678" s="54"/>
      <c r="H1678" s="12"/>
      <c r="I1678" s="54"/>
      <c r="L1678" s="13"/>
    </row>
    <row r="1679" spans="6:12" s="53" customFormat="1" x14ac:dyDescent="0.25">
      <c r="F1679" s="54"/>
      <c r="H1679" s="12"/>
      <c r="I1679" s="54"/>
      <c r="L1679" s="13"/>
    </row>
    <row r="1680" spans="6:12" s="53" customFormat="1" x14ac:dyDescent="0.25">
      <c r="F1680" s="54"/>
      <c r="H1680" s="12"/>
      <c r="I1680" s="54"/>
      <c r="L1680" s="13"/>
    </row>
    <row r="1681" spans="6:12" s="53" customFormat="1" x14ac:dyDescent="0.25">
      <c r="F1681" s="54"/>
      <c r="H1681" s="12"/>
      <c r="I1681" s="54"/>
      <c r="L1681" s="13"/>
    </row>
    <row r="1682" spans="6:12" s="53" customFormat="1" x14ac:dyDescent="0.25">
      <c r="F1682" s="54"/>
      <c r="H1682" s="12"/>
      <c r="I1682" s="54"/>
      <c r="L1682" s="13"/>
    </row>
    <row r="1683" spans="6:12" s="53" customFormat="1" x14ac:dyDescent="0.25">
      <c r="F1683" s="54"/>
      <c r="H1683" s="12"/>
      <c r="I1683" s="54"/>
      <c r="L1683" s="13"/>
    </row>
    <row r="1684" spans="6:12" s="53" customFormat="1" x14ac:dyDescent="0.25">
      <c r="F1684" s="54"/>
      <c r="H1684" s="12"/>
      <c r="I1684" s="54"/>
      <c r="L1684" s="13"/>
    </row>
    <row r="1685" spans="6:12" s="53" customFormat="1" x14ac:dyDescent="0.25">
      <c r="F1685" s="54"/>
      <c r="H1685" s="12"/>
      <c r="I1685" s="54"/>
      <c r="L1685" s="13"/>
    </row>
    <row r="1686" spans="6:12" s="53" customFormat="1" x14ac:dyDescent="0.25">
      <c r="F1686" s="54"/>
      <c r="H1686" s="12"/>
      <c r="I1686" s="54"/>
      <c r="L1686" s="13"/>
    </row>
    <row r="1687" spans="6:12" s="53" customFormat="1" x14ac:dyDescent="0.25">
      <c r="F1687" s="54"/>
      <c r="H1687" s="12"/>
      <c r="I1687" s="54"/>
      <c r="L1687" s="13"/>
    </row>
    <row r="1688" spans="6:12" s="53" customFormat="1" x14ac:dyDescent="0.25">
      <c r="F1688" s="54"/>
      <c r="H1688" s="12"/>
      <c r="I1688" s="54"/>
      <c r="L1688" s="13"/>
    </row>
    <row r="1689" spans="6:12" s="53" customFormat="1" x14ac:dyDescent="0.25">
      <c r="F1689" s="54"/>
      <c r="H1689" s="12"/>
      <c r="I1689" s="54"/>
      <c r="L1689" s="13"/>
    </row>
    <row r="1690" spans="6:12" s="53" customFormat="1" x14ac:dyDescent="0.25">
      <c r="F1690" s="54"/>
      <c r="H1690" s="12"/>
      <c r="I1690" s="54"/>
      <c r="L1690" s="13"/>
    </row>
    <row r="1691" spans="6:12" s="53" customFormat="1" x14ac:dyDescent="0.25">
      <c r="F1691" s="54"/>
      <c r="H1691" s="12"/>
      <c r="I1691" s="54"/>
      <c r="L1691" s="13"/>
    </row>
    <row r="1692" spans="6:12" s="53" customFormat="1" x14ac:dyDescent="0.25">
      <c r="F1692" s="54"/>
      <c r="H1692" s="12"/>
      <c r="I1692" s="54"/>
      <c r="L1692" s="13"/>
    </row>
    <row r="1693" spans="6:12" s="53" customFormat="1" x14ac:dyDescent="0.25">
      <c r="F1693" s="54"/>
      <c r="H1693" s="12"/>
      <c r="I1693" s="54"/>
      <c r="L1693" s="13"/>
    </row>
    <row r="1694" spans="6:12" s="53" customFormat="1" x14ac:dyDescent="0.25">
      <c r="F1694" s="54"/>
      <c r="H1694" s="12"/>
      <c r="I1694" s="54"/>
      <c r="L1694" s="13"/>
    </row>
    <row r="1695" spans="6:12" s="53" customFormat="1" x14ac:dyDescent="0.25">
      <c r="F1695" s="54"/>
      <c r="H1695" s="12"/>
      <c r="I1695" s="54"/>
      <c r="L1695" s="13"/>
    </row>
    <row r="1696" spans="6:12" s="53" customFormat="1" x14ac:dyDescent="0.25">
      <c r="F1696" s="54"/>
      <c r="H1696" s="12"/>
      <c r="I1696" s="54"/>
      <c r="L1696" s="13"/>
    </row>
    <row r="1697" spans="6:12" s="53" customFormat="1" x14ac:dyDescent="0.25">
      <c r="F1697" s="54"/>
      <c r="H1697" s="12"/>
      <c r="I1697" s="54"/>
      <c r="L1697" s="13"/>
    </row>
    <row r="1698" spans="6:12" s="53" customFormat="1" x14ac:dyDescent="0.25">
      <c r="F1698" s="54"/>
      <c r="H1698" s="12"/>
      <c r="I1698" s="54"/>
      <c r="L1698" s="13"/>
    </row>
    <row r="1699" spans="6:12" s="53" customFormat="1" x14ac:dyDescent="0.25">
      <c r="F1699" s="54"/>
      <c r="H1699" s="12"/>
      <c r="I1699" s="54"/>
      <c r="L1699" s="13"/>
    </row>
    <row r="1700" spans="6:12" s="53" customFormat="1" x14ac:dyDescent="0.25">
      <c r="F1700" s="54"/>
      <c r="H1700" s="12"/>
      <c r="I1700" s="54"/>
      <c r="L1700" s="13"/>
    </row>
    <row r="1701" spans="6:12" s="53" customFormat="1" x14ac:dyDescent="0.25">
      <c r="F1701" s="54"/>
      <c r="H1701" s="12"/>
      <c r="I1701" s="54"/>
      <c r="L1701" s="13"/>
    </row>
    <row r="1702" spans="6:12" s="53" customFormat="1" x14ac:dyDescent="0.25">
      <c r="F1702" s="54"/>
      <c r="H1702" s="12"/>
      <c r="I1702" s="54"/>
      <c r="L1702" s="13"/>
    </row>
    <row r="1703" spans="6:12" s="53" customFormat="1" x14ac:dyDescent="0.25">
      <c r="F1703" s="54"/>
      <c r="H1703" s="12"/>
      <c r="I1703" s="54"/>
      <c r="L1703" s="13"/>
    </row>
    <row r="1704" spans="6:12" s="53" customFormat="1" x14ac:dyDescent="0.25">
      <c r="F1704" s="54"/>
      <c r="H1704" s="12"/>
      <c r="I1704" s="54"/>
      <c r="L1704" s="13"/>
    </row>
    <row r="1705" spans="6:12" s="53" customFormat="1" x14ac:dyDescent="0.25">
      <c r="F1705" s="54"/>
      <c r="H1705" s="12"/>
      <c r="I1705" s="54"/>
      <c r="L1705" s="13"/>
    </row>
    <row r="1706" spans="6:12" s="53" customFormat="1" x14ac:dyDescent="0.25">
      <c r="F1706" s="54"/>
      <c r="H1706" s="12"/>
      <c r="I1706" s="54"/>
      <c r="L1706" s="13"/>
    </row>
    <row r="1707" spans="6:12" s="53" customFormat="1" x14ac:dyDescent="0.25">
      <c r="F1707" s="54"/>
      <c r="H1707" s="12"/>
      <c r="I1707" s="54"/>
      <c r="L1707" s="13"/>
    </row>
    <row r="1708" spans="6:12" s="53" customFormat="1" x14ac:dyDescent="0.25">
      <c r="F1708" s="54"/>
      <c r="H1708" s="12"/>
      <c r="I1708" s="54"/>
      <c r="L1708" s="13"/>
    </row>
    <row r="1709" spans="6:12" s="53" customFormat="1" x14ac:dyDescent="0.25">
      <c r="F1709" s="54"/>
      <c r="H1709" s="12"/>
      <c r="I1709" s="54"/>
      <c r="L1709" s="13"/>
    </row>
    <row r="1710" spans="6:12" s="53" customFormat="1" x14ac:dyDescent="0.25">
      <c r="F1710" s="54"/>
      <c r="H1710" s="12"/>
      <c r="I1710" s="54"/>
      <c r="L1710" s="13"/>
    </row>
    <row r="1711" spans="6:12" s="53" customFormat="1" x14ac:dyDescent="0.25">
      <c r="F1711" s="54"/>
      <c r="H1711" s="12"/>
      <c r="I1711" s="54"/>
      <c r="L1711" s="13"/>
    </row>
    <row r="1712" spans="6:12" s="53" customFormat="1" x14ac:dyDescent="0.25">
      <c r="F1712" s="54"/>
      <c r="H1712" s="12"/>
      <c r="I1712" s="54"/>
      <c r="L1712" s="13"/>
    </row>
    <row r="1713" spans="6:12" s="53" customFormat="1" x14ac:dyDescent="0.25">
      <c r="F1713" s="54"/>
      <c r="H1713" s="12"/>
      <c r="I1713" s="54"/>
      <c r="L1713" s="13"/>
    </row>
    <row r="1714" spans="6:12" s="53" customFormat="1" x14ac:dyDescent="0.25">
      <c r="F1714" s="54"/>
      <c r="H1714" s="12"/>
      <c r="I1714" s="54"/>
      <c r="L1714" s="13"/>
    </row>
    <row r="1715" spans="6:12" s="53" customFormat="1" x14ac:dyDescent="0.25">
      <c r="F1715" s="54"/>
      <c r="H1715" s="12"/>
      <c r="I1715" s="54"/>
      <c r="L1715" s="13"/>
    </row>
    <row r="1716" spans="6:12" s="53" customFormat="1" x14ac:dyDescent="0.25">
      <c r="F1716" s="54"/>
      <c r="H1716" s="12"/>
      <c r="I1716" s="54"/>
      <c r="L1716" s="13"/>
    </row>
    <row r="1717" spans="6:12" s="53" customFormat="1" x14ac:dyDescent="0.25">
      <c r="F1717" s="54"/>
      <c r="H1717" s="12"/>
      <c r="I1717" s="54"/>
      <c r="L1717" s="13"/>
    </row>
    <row r="1718" spans="6:12" s="53" customFormat="1" x14ac:dyDescent="0.25">
      <c r="F1718" s="54"/>
      <c r="H1718" s="12"/>
      <c r="I1718" s="54"/>
      <c r="L1718" s="13"/>
    </row>
    <row r="1719" spans="6:12" s="53" customFormat="1" x14ac:dyDescent="0.25">
      <c r="F1719" s="54"/>
      <c r="H1719" s="12"/>
      <c r="I1719" s="54"/>
      <c r="L1719" s="13"/>
    </row>
    <row r="1720" spans="6:12" s="53" customFormat="1" x14ac:dyDescent="0.25">
      <c r="F1720" s="54"/>
      <c r="H1720" s="12"/>
      <c r="I1720" s="54"/>
      <c r="L1720" s="13"/>
    </row>
    <row r="1721" spans="6:12" s="53" customFormat="1" x14ac:dyDescent="0.25">
      <c r="F1721" s="54"/>
      <c r="H1721" s="12"/>
      <c r="I1721" s="54"/>
      <c r="L1721" s="13"/>
    </row>
    <row r="1722" spans="6:12" s="53" customFormat="1" x14ac:dyDescent="0.25">
      <c r="F1722" s="54"/>
      <c r="H1722" s="12"/>
      <c r="I1722" s="54"/>
      <c r="L1722" s="13"/>
    </row>
    <row r="1723" spans="6:12" s="53" customFormat="1" x14ac:dyDescent="0.25">
      <c r="F1723" s="54"/>
      <c r="H1723" s="12"/>
      <c r="I1723" s="54"/>
      <c r="L1723" s="13"/>
    </row>
    <row r="1724" spans="6:12" s="53" customFormat="1" x14ac:dyDescent="0.25">
      <c r="F1724" s="54"/>
      <c r="H1724" s="12"/>
      <c r="I1724" s="54"/>
      <c r="L1724" s="13"/>
    </row>
    <row r="1725" spans="6:12" s="53" customFormat="1" x14ac:dyDescent="0.25">
      <c r="F1725" s="54"/>
      <c r="H1725" s="12"/>
      <c r="I1725" s="54"/>
      <c r="L1725" s="13"/>
    </row>
    <row r="1726" spans="6:12" s="53" customFormat="1" x14ac:dyDescent="0.25">
      <c r="F1726" s="54"/>
      <c r="H1726" s="12"/>
      <c r="I1726" s="54"/>
      <c r="L1726" s="13"/>
    </row>
    <row r="1727" spans="6:12" s="53" customFormat="1" x14ac:dyDescent="0.25">
      <c r="F1727" s="54"/>
      <c r="H1727" s="12"/>
      <c r="I1727" s="54"/>
      <c r="L1727" s="13"/>
    </row>
    <row r="1728" spans="6:12" s="53" customFormat="1" x14ac:dyDescent="0.25">
      <c r="F1728" s="54"/>
      <c r="H1728" s="12"/>
      <c r="I1728" s="54"/>
      <c r="L1728" s="13"/>
    </row>
    <row r="1729" spans="6:12" s="53" customFormat="1" x14ac:dyDescent="0.25">
      <c r="F1729" s="54"/>
      <c r="H1729" s="12"/>
      <c r="I1729" s="54"/>
      <c r="L1729" s="13"/>
    </row>
    <row r="1730" spans="6:12" s="53" customFormat="1" x14ac:dyDescent="0.25">
      <c r="F1730" s="54"/>
      <c r="H1730" s="12"/>
      <c r="I1730" s="54"/>
      <c r="L1730" s="13"/>
    </row>
    <row r="1731" spans="6:12" s="53" customFormat="1" x14ac:dyDescent="0.25">
      <c r="F1731" s="54"/>
      <c r="H1731" s="12"/>
      <c r="I1731" s="54"/>
      <c r="L1731" s="13"/>
    </row>
    <row r="1732" spans="6:12" s="53" customFormat="1" x14ac:dyDescent="0.25">
      <c r="F1732" s="54"/>
      <c r="H1732" s="12"/>
      <c r="I1732" s="54"/>
      <c r="L1732" s="13"/>
    </row>
    <row r="1733" spans="6:12" s="53" customFormat="1" x14ac:dyDescent="0.25">
      <c r="F1733" s="54"/>
      <c r="H1733" s="12"/>
      <c r="I1733" s="54"/>
      <c r="L1733" s="13"/>
    </row>
    <row r="1734" spans="6:12" s="53" customFormat="1" x14ac:dyDescent="0.25">
      <c r="F1734" s="54"/>
      <c r="H1734" s="12"/>
      <c r="I1734" s="54"/>
      <c r="L1734" s="13"/>
    </row>
    <row r="1735" spans="6:12" s="53" customFormat="1" x14ac:dyDescent="0.25">
      <c r="F1735" s="54"/>
      <c r="H1735" s="12"/>
      <c r="I1735" s="54"/>
      <c r="L1735" s="13"/>
    </row>
    <row r="1736" spans="6:12" s="53" customFormat="1" x14ac:dyDescent="0.25">
      <c r="F1736" s="54"/>
      <c r="H1736" s="12"/>
      <c r="I1736" s="54"/>
      <c r="L1736" s="13"/>
    </row>
    <row r="1737" spans="6:12" s="53" customFormat="1" x14ac:dyDescent="0.25">
      <c r="F1737" s="54"/>
      <c r="H1737" s="12"/>
      <c r="I1737" s="54"/>
      <c r="L1737" s="13"/>
    </row>
    <row r="1738" spans="6:12" s="53" customFormat="1" x14ac:dyDescent="0.25">
      <c r="F1738" s="54"/>
      <c r="H1738" s="12"/>
      <c r="I1738" s="54"/>
      <c r="L1738" s="13"/>
    </row>
    <row r="1739" spans="6:12" s="53" customFormat="1" x14ac:dyDescent="0.25">
      <c r="F1739" s="54"/>
      <c r="H1739" s="12"/>
      <c r="I1739" s="54"/>
      <c r="L1739" s="13"/>
    </row>
    <row r="1740" spans="6:12" s="53" customFormat="1" x14ac:dyDescent="0.25">
      <c r="F1740" s="54"/>
      <c r="H1740" s="12"/>
      <c r="I1740" s="54"/>
      <c r="L1740" s="13"/>
    </row>
    <row r="1741" spans="6:12" s="53" customFormat="1" x14ac:dyDescent="0.25">
      <c r="F1741" s="54"/>
      <c r="H1741" s="12"/>
      <c r="I1741" s="54"/>
      <c r="L1741" s="13"/>
    </row>
    <row r="1742" spans="6:12" s="53" customFormat="1" x14ac:dyDescent="0.25">
      <c r="F1742" s="54"/>
      <c r="H1742" s="12"/>
      <c r="I1742" s="54"/>
      <c r="L1742" s="13"/>
    </row>
    <row r="1743" spans="6:12" s="53" customFormat="1" x14ac:dyDescent="0.25">
      <c r="F1743" s="54"/>
      <c r="H1743" s="12"/>
      <c r="I1743" s="54"/>
      <c r="L1743" s="13"/>
    </row>
    <row r="1744" spans="6:12" s="53" customFormat="1" x14ac:dyDescent="0.25">
      <c r="F1744" s="54"/>
      <c r="H1744" s="12"/>
      <c r="I1744" s="54"/>
      <c r="L1744" s="13"/>
    </row>
    <row r="1745" spans="6:12" s="53" customFormat="1" x14ac:dyDescent="0.25">
      <c r="F1745" s="54"/>
      <c r="H1745" s="12"/>
      <c r="I1745" s="54"/>
      <c r="L1745" s="13"/>
    </row>
    <row r="1746" spans="6:12" s="53" customFormat="1" x14ac:dyDescent="0.25">
      <c r="F1746" s="54"/>
      <c r="H1746" s="12"/>
      <c r="I1746" s="54"/>
      <c r="L1746" s="13"/>
    </row>
    <row r="1747" spans="6:12" s="53" customFormat="1" x14ac:dyDescent="0.25">
      <c r="F1747" s="54"/>
      <c r="H1747" s="12"/>
      <c r="I1747" s="54"/>
      <c r="L1747" s="13"/>
    </row>
    <row r="1748" spans="6:12" s="53" customFormat="1" x14ac:dyDescent="0.25">
      <c r="F1748" s="54"/>
      <c r="H1748" s="12"/>
      <c r="I1748" s="54"/>
      <c r="L1748" s="13"/>
    </row>
    <row r="1749" spans="6:12" s="53" customFormat="1" x14ac:dyDescent="0.25">
      <c r="F1749" s="54"/>
      <c r="H1749" s="12"/>
      <c r="I1749" s="54"/>
      <c r="L1749" s="13"/>
    </row>
    <row r="1750" spans="6:12" s="53" customFormat="1" x14ac:dyDescent="0.25">
      <c r="F1750" s="54"/>
      <c r="H1750" s="12"/>
      <c r="I1750" s="54"/>
      <c r="L1750" s="13"/>
    </row>
    <row r="1751" spans="6:12" s="53" customFormat="1" x14ac:dyDescent="0.25">
      <c r="F1751" s="54"/>
      <c r="H1751" s="12"/>
      <c r="I1751" s="54"/>
      <c r="L1751" s="13"/>
    </row>
    <row r="1752" spans="6:12" s="53" customFormat="1" x14ac:dyDescent="0.25">
      <c r="F1752" s="54"/>
      <c r="H1752" s="12"/>
      <c r="I1752" s="54"/>
      <c r="L1752" s="13"/>
    </row>
    <row r="1753" spans="6:12" s="53" customFormat="1" x14ac:dyDescent="0.25">
      <c r="F1753" s="54"/>
      <c r="H1753" s="12"/>
      <c r="I1753" s="54"/>
      <c r="L1753" s="13"/>
    </row>
    <row r="1754" spans="6:12" s="53" customFormat="1" x14ac:dyDescent="0.25">
      <c r="F1754" s="54"/>
      <c r="H1754" s="12"/>
      <c r="I1754" s="54"/>
      <c r="L1754" s="13"/>
    </row>
    <row r="1755" spans="6:12" s="53" customFormat="1" x14ac:dyDescent="0.25">
      <c r="F1755" s="54"/>
      <c r="H1755" s="12"/>
      <c r="I1755" s="54"/>
      <c r="L1755" s="13"/>
    </row>
    <row r="1756" spans="6:12" s="53" customFormat="1" x14ac:dyDescent="0.25">
      <c r="F1756" s="54"/>
      <c r="H1756" s="12"/>
      <c r="I1756" s="54"/>
      <c r="L1756" s="13"/>
    </row>
    <row r="1757" spans="6:12" s="53" customFormat="1" x14ac:dyDescent="0.25">
      <c r="F1757" s="54"/>
      <c r="H1757" s="12"/>
      <c r="I1757" s="54"/>
      <c r="L1757" s="13"/>
    </row>
    <row r="1758" spans="6:12" s="53" customFormat="1" x14ac:dyDescent="0.25">
      <c r="F1758" s="54"/>
      <c r="H1758" s="12"/>
      <c r="I1758" s="54"/>
      <c r="L1758" s="13"/>
    </row>
    <row r="1759" spans="6:12" s="53" customFormat="1" x14ac:dyDescent="0.25">
      <c r="F1759" s="54"/>
      <c r="H1759" s="12"/>
      <c r="I1759" s="54"/>
      <c r="L1759" s="13"/>
    </row>
    <row r="1760" spans="6:12" s="53" customFormat="1" x14ac:dyDescent="0.25">
      <c r="F1760" s="54"/>
      <c r="H1760" s="12"/>
      <c r="I1760" s="54"/>
      <c r="L1760" s="13"/>
    </row>
    <row r="1761" spans="6:12" s="53" customFormat="1" x14ac:dyDescent="0.25">
      <c r="F1761" s="54"/>
      <c r="H1761" s="12"/>
      <c r="I1761" s="54"/>
      <c r="L1761" s="13"/>
    </row>
    <row r="1762" spans="6:12" s="53" customFormat="1" x14ac:dyDescent="0.25">
      <c r="F1762" s="54"/>
      <c r="H1762" s="12"/>
      <c r="I1762" s="54"/>
      <c r="L1762" s="13"/>
    </row>
    <row r="1763" spans="6:12" s="53" customFormat="1" x14ac:dyDescent="0.25">
      <c r="F1763" s="54"/>
      <c r="H1763" s="12"/>
      <c r="I1763" s="54"/>
      <c r="L1763" s="13"/>
    </row>
    <row r="1764" spans="6:12" s="53" customFormat="1" x14ac:dyDescent="0.25">
      <c r="F1764" s="54"/>
      <c r="H1764" s="12"/>
      <c r="I1764" s="54"/>
      <c r="L1764" s="13"/>
    </row>
    <row r="1765" spans="6:12" s="53" customFormat="1" x14ac:dyDescent="0.25">
      <c r="F1765" s="54"/>
      <c r="H1765" s="12"/>
      <c r="I1765" s="54"/>
      <c r="L1765" s="13"/>
    </row>
    <row r="1766" spans="6:12" s="53" customFormat="1" x14ac:dyDescent="0.25">
      <c r="F1766" s="54"/>
      <c r="H1766" s="12"/>
      <c r="I1766" s="54"/>
      <c r="L1766" s="13"/>
    </row>
    <row r="1767" spans="6:12" s="53" customFormat="1" x14ac:dyDescent="0.25">
      <c r="F1767" s="54"/>
      <c r="H1767" s="12"/>
      <c r="I1767" s="54"/>
      <c r="L1767" s="13"/>
    </row>
    <row r="1768" spans="6:12" s="53" customFormat="1" x14ac:dyDescent="0.25">
      <c r="F1768" s="54"/>
      <c r="H1768" s="12"/>
      <c r="I1768" s="54"/>
      <c r="L1768" s="13"/>
    </row>
    <row r="1769" spans="6:12" s="53" customFormat="1" x14ac:dyDescent="0.25">
      <c r="F1769" s="54"/>
      <c r="H1769" s="12"/>
      <c r="I1769" s="54"/>
      <c r="L1769" s="13"/>
    </row>
    <row r="1770" spans="6:12" s="53" customFormat="1" x14ac:dyDescent="0.25">
      <c r="F1770" s="54"/>
      <c r="H1770" s="12"/>
      <c r="I1770" s="54"/>
      <c r="L1770" s="13"/>
    </row>
    <row r="1771" spans="6:12" s="53" customFormat="1" x14ac:dyDescent="0.25">
      <c r="F1771" s="54"/>
      <c r="H1771" s="12"/>
      <c r="I1771" s="54"/>
      <c r="L1771" s="13"/>
    </row>
    <row r="1772" spans="6:12" s="53" customFormat="1" x14ac:dyDescent="0.25">
      <c r="F1772" s="54"/>
      <c r="H1772" s="12"/>
      <c r="I1772" s="54"/>
      <c r="L1772" s="13"/>
    </row>
    <row r="1773" spans="6:12" s="53" customFormat="1" x14ac:dyDescent="0.25">
      <c r="F1773" s="54"/>
      <c r="H1773" s="12"/>
      <c r="I1773" s="54"/>
      <c r="L1773" s="13"/>
    </row>
    <row r="1774" spans="6:12" s="53" customFormat="1" x14ac:dyDescent="0.25">
      <c r="F1774" s="54"/>
      <c r="H1774" s="12"/>
      <c r="I1774" s="54"/>
      <c r="L1774" s="13"/>
    </row>
    <row r="1775" spans="6:12" s="53" customFormat="1" x14ac:dyDescent="0.25">
      <c r="F1775" s="54"/>
      <c r="H1775" s="12"/>
      <c r="I1775" s="54"/>
      <c r="L1775" s="13"/>
    </row>
    <row r="1776" spans="6:12" s="53" customFormat="1" x14ac:dyDescent="0.25">
      <c r="F1776" s="54"/>
      <c r="H1776" s="12"/>
      <c r="I1776" s="54"/>
      <c r="L1776" s="13"/>
    </row>
    <row r="1777" spans="6:12" s="53" customFormat="1" x14ac:dyDescent="0.25">
      <c r="F1777" s="54"/>
      <c r="H1777" s="12"/>
      <c r="I1777" s="54"/>
      <c r="L1777" s="13"/>
    </row>
    <row r="1778" spans="6:12" s="53" customFormat="1" x14ac:dyDescent="0.25">
      <c r="F1778" s="54"/>
      <c r="H1778" s="12"/>
      <c r="I1778" s="54"/>
      <c r="L1778" s="13"/>
    </row>
    <row r="1779" spans="6:12" s="53" customFormat="1" x14ac:dyDescent="0.25">
      <c r="F1779" s="54"/>
      <c r="H1779" s="12"/>
      <c r="I1779" s="54"/>
      <c r="L1779" s="13"/>
    </row>
    <row r="1780" spans="6:12" s="53" customFormat="1" x14ac:dyDescent="0.25">
      <c r="F1780" s="54"/>
      <c r="H1780" s="12"/>
      <c r="I1780" s="54"/>
      <c r="L1780" s="13"/>
    </row>
    <row r="1781" spans="6:12" s="53" customFormat="1" x14ac:dyDescent="0.25">
      <c r="F1781" s="54"/>
      <c r="H1781" s="12"/>
      <c r="I1781" s="54"/>
      <c r="L1781" s="13"/>
    </row>
    <row r="1782" spans="6:12" s="53" customFormat="1" x14ac:dyDescent="0.25">
      <c r="F1782" s="54"/>
      <c r="H1782" s="12"/>
      <c r="I1782" s="54"/>
      <c r="L1782" s="13"/>
    </row>
    <row r="1783" spans="6:12" s="53" customFormat="1" x14ac:dyDescent="0.25">
      <c r="F1783" s="54"/>
      <c r="H1783" s="12"/>
      <c r="I1783" s="54"/>
      <c r="L1783" s="13"/>
    </row>
    <row r="1784" spans="6:12" s="53" customFormat="1" x14ac:dyDescent="0.25">
      <c r="F1784" s="54"/>
      <c r="H1784" s="12"/>
      <c r="I1784" s="54"/>
      <c r="L1784" s="13"/>
    </row>
    <row r="1785" spans="6:12" s="53" customFormat="1" x14ac:dyDescent="0.25">
      <c r="F1785" s="54"/>
      <c r="H1785" s="12"/>
      <c r="I1785" s="54"/>
      <c r="L1785" s="13"/>
    </row>
    <row r="1786" spans="6:12" s="53" customFormat="1" x14ac:dyDescent="0.25">
      <c r="F1786" s="54"/>
      <c r="H1786" s="12"/>
      <c r="I1786" s="54"/>
      <c r="L1786" s="13"/>
    </row>
    <row r="1787" spans="6:12" s="53" customFormat="1" x14ac:dyDescent="0.25">
      <c r="F1787" s="54"/>
      <c r="H1787" s="12"/>
      <c r="I1787" s="54"/>
      <c r="L1787" s="13"/>
    </row>
    <row r="1788" spans="6:12" s="53" customFormat="1" x14ac:dyDescent="0.25">
      <c r="F1788" s="54"/>
      <c r="H1788" s="12"/>
      <c r="I1788" s="54"/>
      <c r="L1788" s="13"/>
    </row>
    <row r="1789" spans="6:12" s="53" customFormat="1" x14ac:dyDescent="0.25">
      <c r="F1789" s="54"/>
      <c r="H1789" s="12"/>
      <c r="I1789" s="54"/>
      <c r="L1789" s="13"/>
    </row>
    <row r="1790" spans="6:12" s="53" customFormat="1" x14ac:dyDescent="0.25">
      <c r="F1790" s="54"/>
      <c r="H1790" s="12"/>
      <c r="I1790" s="54"/>
      <c r="L1790" s="13"/>
    </row>
    <row r="1791" spans="6:12" s="53" customFormat="1" x14ac:dyDescent="0.25">
      <c r="F1791" s="54"/>
      <c r="H1791" s="12"/>
      <c r="I1791" s="54"/>
      <c r="L1791" s="13"/>
    </row>
    <row r="1792" spans="6:12" s="53" customFormat="1" x14ac:dyDescent="0.25">
      <c r="F1792" s="54"/>
      <c r="H1792" s="12"/>
      <c r="I1792" s="54"/>
      <c r="L1792" s="13"/>
    </row>
    <row r="1793" spans="6:12" s="53" customFormat="1" x14ac:dyDescent="0.25">
      <c r="F1793" s="54"/>
      <c r="H1793" s="12"/>
      <c r="I1793" s="54"/>
      <c r="L1793" s="13"/>
    </row>
    <row r="1794" spans="6:12" s="53" customFormat="1" x14ac:dyDescent="0.25">
      <c r="F1794" s="54"/>
      <c r="H1794" s="12"/>
      <c r="I1794" s="54"/>
      <c r="L1794" s="13"/>
    </row>
    <row r="1795" spans="6:12" s="53" customFormat="1" x14ac:dyDescent="0.25">
      <c r="F1795" s="54"/>
      <c r="H1795" s="12"/>
      <c r="I1795" s="54"/>
      <c r="L1795" s="13"/>
    </row>
    <row r="1796" spans="6:12" s="53" customFormat="1" x14ac:dyDescent="0.25">
      <c r="F1796" s="54"/>
      <c r="H1796" s="12"/>
      <c r="I1796" s="54"/>
      <c r="L1796" s="13"/>
    </row>
    <row r="1797" spans="6:12" s="53" customFormat="1" x14ac:dyDescent="0.25">
      <c r="F1797" s="54"/>
      <c r="H1797" s="12"/>
      <c r="I1797" s="54"/>
      <c r="L1797" s="13"/>
    </row>
    <row r="1798" spans="6:12" s="53" customFormat="1" x14ac:dyDescent="0.25">
      <c r="F1798" s="54"/>
      <c r="H1798" s="12"/>
      <c r="I1798" s="54"/>
      <c r="L1798" s="13"/>
    </row>
    <row r="1799" spans="6:12" s="53" customFormat="1" x14ac:dyDescent="0.25">
      <c r="F1799" s="54"/>
      <c r="H1799" s="12"/>
      <c r="I1799" s="54"/>
      <c r="L1799" s="13"/>
    </row>
    <row r="1800" spans="6:12" s="53" customFormat="1" x14ac:dyDescent="0.25">
      <c r="F1800" s="54"/>
      <c r="H1800" s="12"/>
      <c r="I1800" s="54"/>
      <c r="L1800" s="13"/>
    </row>
    <row r="1801" spans="6:12" s="53" customFormat="1" x14ac:dyDescent="0.25">
      <c r="F1801" s="54"/>
      <c r="H1801" s="12"/>
      <c r="I1801" s="54"/>
      <c r="L1801" s="13"/>
    </row>
    <row r="1802" spans="6:12" s="53" customFormat="1" x14ac:dyDescent="0.25">
      <c r="F1802" s="54"/>
      <c r="H1802" s="12"/>
      <c r="I1802" s="54"/>
      <c r="L1802" s="13"/>
    </row>
    <row r="1803" spans="6:12" s="53" customFormat="1" x14ac:dyDescent="0.25">
      <c r="F1803" s="54"/>
      <c r="H1803" s="12"/>
      <c r="I1803" s="54"/>
      <c r="L1803" s="13"/>
    </row>
    <row r="1804" spans="6:12" s="53" customFormat="1" x14ac:dyDescent="0.25">
      <c r="F1804" s="54"/>
      <c r="H1804" s="12"/>
      <c r="I1804" s="54"/>
      <c r="L1804" s="13"/>
    </row>
    <row r="1805" spans="6:12" s="53" customFormat="1" x14ac:dyDescent="0.25">
      <c r="F1805" s="54"/>
      <c r="H1805" s="12"/>
      <c r="I1805" s="54"/>
      <c r="L1805" s="13"/>
    </row>
    <row r="1806" spans="6:12" s="53" customFormat="1" x14ac:dyDescent="0.25">
      <c r="F1806" s="54"/>
      <c r="H1806" s="12"/>
      <c r="I1806" s="54"/>
      <c r="L1806" s="13"/>
    </row>
    <row r="1807" spans="6:12" s="53" customFormat="1" x14ac:dyDescent="0.25">
      <c r="F1807" s="54"/>
      <c r="H1807" s="12"/>
      <c r="I1807" s="54"/>
      <c r="L1807" s="13"/>
    </row>
    <row r="1808" spans="6:12" s="53" customFormat="1" x14ac:dyDescent="0.25">
      <c r="F1808" s="54"/>
      <c r="H1808" s="12"/>
      <c r="I1808" s="54"/>
      <c r="L1808" s="13"/>
    </row>
    <row r="1809" spans="6:12" s="53" customFormat="1" x14ac:dyDescent="0.25">
      <c r="F1809" s="54"/>
      <c r="H1809" s="12"/>
      <c r="I1809" s="54"/>
      <c r="L1809" s="13"/>
    </row>
    <row r="1810" spans="6:12" s="53" customFormat="1" x14ac:dyDescent="0.25">
      <c r="F1810" s="54"/>
      <c r="H1810" s="12"/>
      <c r="I1810" s="54"/>
      <c r="L1810" s="13"/>
    </row>
    <row r="1811" spans="6:12" s="53" customFormat="1" x14ac:dyDescent="0.25">
      <c r="F1811" s="54"/>
      <c r="H1811" s="12"/>
      <c r="I1811" s="54"/>
      <c r="L1811" s="13"/>
    </row>
    <row r="1812" spans="6:12" s="53" customFormat="1" x14ac:dyDescent="0.25">
      <c r="F1812" s="54"/>
      <c r="H1812" s="12"/>
      <c r="I1812" s="54"/>
      <c r="L1812" s="13"/>
    </row>
    <row r="1813" spans="6:12" s="53" customFormat="1" x14ac:dyDescent="0.25">
      <c r="F1813" s="54"/>
      <c r="H1813" s="12"/>
      <c r="I1813" s="54"/>
      <c r="L1813" s="13"/>
    </row>
    <row r="1814" spans="6:12" s="53" customFormat="1" x14ac:dyDescent="0.25">
      <c r="F1814" s="54"/>
      <c r="H1814" s="12"/>
      <c r="I1814" s="54"/>
      <c r="L1814" s="13"/>
    </row>
    <row r="1815" spans="6:12" s="53" customFormat="1" x14ac:dyDescent="0.25">
      <c r="F1815" s="54"/>
      <c r="H1815" s="12"/>
      <c r="I1815" s="54"/>
      <c r="L1815" s="13"/>
    </row>
    <row r="1816" spans="6:12" s="53" customFormat="1" x14ac:dyDescent="0.25">
      <c r="F1816" s="54"/>
      <c r="H1816" s="12"/>
      <c r="I1816" s="54"/>
      <c r="L1816" s="13"/>
    </row>
    <row r="1817" spans="6:12" s="53" customFormat="1" x14ac:dyDescent="0.25">
      <c r="F1817" s="54"/>
      <c r="H1817" s="12"/>
      <c r="I1817" s="54"/>
      <c r="L1817" s="13"/>
    </row>
    <row r="1818" spans="6:12" s="53" customFormat="1" x14ac:dyDescent="0.25">
      <c r="F1818" s="54"/>
      <c r="H1818" s="12"/>
      <c r="I1818" s="54"/>
      <c r="L1818" s="13"/>
    </row>
    <row r="1819" spans="6:12" s="53" customFormat="1" x14ac:dyDescent="0.25">
      <c r="F1819" s="54"/>
      <c r="H1819" s="12"/>
      <c r="I1819" s="54"/>
      <c r="L1819" s="13"/>
    </row>
    <row r="1820" spans="6:12" s="53" customFormat="1" x14ac:dyDescent="0.25">
      <c r="F1820" s="54"/>
      <c r="H1820" s="12"/>
      <c r="I1820" s="54"/>
      <c r="L1820" s="13"/>
    </row>
    <row r="1821" spans="6:12" s="53" customFormat="1" x14ac:dyDescent="0.25">
      <c r="F1821" s="54"/>
      <c r="H1821" s="12"/>
      <c r="I1821" s="54"/>
      <c r="L1821" s="13"/>
    </row>
    <row r="1822" spans="6:12" s="53" customFormat="1" x14ac:dyDescent="0.25">
      <c r="F1822" s="54"/>
      <c r="H1822" s="12"/>
      <c r="I1822" s="54"/>
      <c r="L1822" s="13"/>
    </row>
    <row r="1823" spans="6:12" s="53" customFormat="1" x14ac:dyDescent="0.25">
      <c r="F1823" s="54"/>
      <c r="H1823" s="12"/>
      <c r="I1823" s="54"/>
      <c r="L1823" s="13"/>
    </row>
    <row r="1824" spans="6:12" s="53" customFormat="1" x14ac:dyDescent="0.25">
      <c r="F1824" s="54"/>
      <c r="H1824" s="12"/>
      <c r="I1824" s="54"/>
      <c r="L1824" s="13"/>
    </row>
    <row r="1825" spans="6:12" s="53" customFormat="1" x14ac:dyDescent="0.25">
      <c r="F1825" s="54"/>
      <c r="H1825" s="12"/>
      <c r="I1825" s="54"/>
      <c r="L1825" s="13"/>
    </row>
    <row r="1826" spans="6:12" s="53" customFormat="1" x14ac:dyDescent="0.25">
      <c r="F1826" s="54"/>
      <c r="H1826" s="12"/>
      <c r="I1826" s="54"/>
      <c r="L1826" s="13"/>
    </row>
    <row r="1827" spans="6:12" s="53" customFormat="1" x14ac:dyDescent="0.25">
      <c r="F1827" s="54"/>
      <c r="H1827" s="12"/>
      <c r="I1827" s="54"/>
      <c r="L1827" s="13"/>
    </row>
    <row r="1828" spans="6:12" s="53" customFormat="1" x14ac:dyDescent="0.25">
      <c r="F1828" s="54"/>
      <c r="H1828" s="12"/>
      <c r="I1828" s="54"/>
      <c r="L1828" s="13"/>
    </row>
    <row r="1829" spans="6:12" s="53" customFormat="1" x14ac:dyDescent="0.25">
      <c r="F1829" s="54"/>
      <c r="H1829" s="12"/>
      <c r="I1829" s="54"/>
      <c r="L1829" s="13"/>
    </row>
    <row r="1830" spans="6:12" s="53" customFormat="1" x14ac:dyDescent="0.25">
      <c r="F1830" s="54"/>
      <c r="H1830" s="12"/>
      <c r="I1830" s="54"/>
      <c r="L1830" s="13"/>
    </row>
    <row r="1831" spans="6:12" s="53" customFormat="1" x14ac:dyDescent="0.25">
      <c r="F1831" s="54"/>
      <c r="H1831" s="12"/>
      <c r="I1831" s="54"/>
      <c r="L1831" s="13"/>
    </row>
    <row r="1832" spans="6:12" s="53" customFormat="1" x14ac:dyDescent="0.25">
      <c r="F1832" s="54"/>
      <c r="H1832" s="12"/>
      <c r="I1832" s="54"/>
      <c r="L1832" s="13"/>
    </row>
    <row r="1833" spans="6:12" s="53" customFormat="1" x14ac:dyDescent="0.25">
      <c r="F1833" s="54"/>
      <c r="H1833" s="12"/>
      <c r="I1833" s="54"/>
      <c r="L1833" s="13"/>
    </row>
    <row r="1834" spans="6:12" s="53" customFormat="1" x14ac:dyDescent="0.25">
      <c r="F1834" s="54"/>
      <c r="H1834" s="12"/>
      <c r="I1834" s="54"/>
      <c r="L1834" s="13"/>
    </row>
    <row r="1835" spans="6:12" s="53" customFormat="1" x14ac:dyDescent="0.25">
      <c r="F1835" s="54"/>
      <c r="H1835" s="12"/>
      <c r="I1835" s="54"/>
      <c r="L1835" s="13"/>
    </row>
    <row r="1836" spans="6:12" s="53" customFormat="1" x14ac:dyDescent="0.25">
      <c r="F1836" s="54"/>
      <c r="H1836" s="12"/>
      <c r="I1836" s="54"/>
      <c r="L1836" s="13"/>
    </row>
    <row r="1837" spans="6:12" s="53" customFormat="1" x14ac:dyDescent="0.25">
      <c r="F1837" s="54"/>
      <c r="H1837" s="12"/>
      <c r="I1837" s="54"/>
      <c r="L1837" s="13"/>
    </row>
    <row r="1838" spans="6:12" s="53" customFormat="1" x14ac:dyDescent="0.25">
      <c r="F1838" s="54"/>
      <c r="H1838" s="12"/>
      <c r="I1838" s="54"/>
      <c r="L1838" s="13"/>
    </row>
    <row r="1839" spans="6:12" s="53" customFormat="1" x14ac:dyDescent="0.25">
      <c r="F1839" s="54"/>
      <c r="H1839" s="12"/>
      <c r="I1839" s="54"/>
      <c r="L1839" s="13"/>
    </row>
    <row r="1840" spans="6:12" s="53" customFormat="1" x14ac:dyDescent="0.25">
      <c r="F1840" s="54"/>
      <c r="H1840" s="12"/>
      <c r="I1840" s="54"/>
      <c r="L1840" s="13"/>
    </row>
    <row r="1841" spans="6:12" s="53" customFormat="1" x14ac:dyDescent="0.25">
      <c r="F1841" s="54"/>
      <c r="H1841" s="12"/>
      <c r="I1841" s="54"/>
      <c r="L1841" s="13"/>
    </row>
    <row r="1842" spans="6:12" s="53" customFormat="1" x14ac:dyDescent="0.25">
      <c r="F1842" s="54"/>
      <c r="H1842" s="12"/>
      <c r="I1842" s="54"/>
      <c r="L1842" s="13"/>
    </row>
    <row r="1843" spans="6:12" s="53" customFormat="1" x14ac:dyDescent="0.25">
      <c r="F1843" s="54"/>
      <c r="H1843" s="12"/>
      <c r="I1843" s="54"/>
      <c r="L1843" s="13"/>
    </row>
    <row r="1844" spans="6:12" s="53" customFormat="1" x14ac:dyDescent="0.25">
      <c r="F1844" s="54"/>
      <c r="H1844" s="12"/>
      <c r="I1844" s="54"/>
      <c r="L1844" s="13"/>
    </row>
    <row r="1845" spans="6:12" s="53" customFormat="1" x14ac:dyDescent="0.25">
      <c r="F1845" s="54"/>
      <c r="H1845" s="12"/>
      <c r="I1845" s="54"/>
      <c r="L1845" s="13"/>
    </row>
    <row r="1846" spans="6:12" s="53" customFormat="1" x14ac:dyDescent="0.25">
      <c r="F1846" s="54"/>
      <c r="H1846" s="12"/>
      <c r="I1846" s="54"/>
      <c r="L1846" s="13"/>
    </row>
    <row r="1847" spans="6:12" s="53" customFormat="1" x14ac:dyDescent="0.25">
      <c r="F1847" s="54"/>
      <c r="H1847" s="12"/>
      <c r="I1847" s="54"/>
      <c r="L1847" s="13"/>
    </row>
    <row r="1848" spans="6:12" s="53" customFormat="1" x14ac:dyDescent="0.25">
      <c r="F1848" s="54"/>
      <c r="H1848" s="12"/>
      <c r="I1848" s="54"/>
      <c r="L1848" s="13"/>
    </row>
    <row r="1849" spans="6:12" s="53" customFormat="1" x14ac:dyDescent="0.25">
      <c r="F1849" s="54"/>
      <c r="H1849" s="12"/>
      <c r="I1849" s="54"/>
      <c r="L1849" s="13"/>
    </row>
    <row r="1850" spans="6:12" s="53" customFormat="1" x14ac:dyDescent="0.25">
      <c r="F1850" s="54"/>
      <c r="H1850" s="12"/>
      <c r="I1850" s="54"/>
      <c r="L1850" s="13"/>
    </row>
    <row r="1851" spans="6:12" s="53" customFormat="1" x14ac:dyDescent="0.25">
      <c r="F1851" s="54"/>
      <c r="H1851" s="12"/>
      <c r="I1851" s="54"/>
      <c r="L1851" s="13"/>
    </row>
    <row r="1852" spans="6:12" s="53" customFormat="1" x14ac:dyDescent="0.25">
      <c r="F1852" s="54"/>
      <c r="H1852" s="12"/>
      <c r="I1852" s="54"/>
      <c r="L1852" s="13"/>
    </row>
    <row r="1853" spans="6:12" s="53" customFormat="1" x14ac:dyDescent="0.25">
      <c r="F1853" s="54"/>
      <c r="H1853" s="12"/>
      <c r="I1853" s="54"/>
      <c r="L1853" s="13"/>
    </row>
    <row r="1854" spans="6:12" s="53" customFormat="1" x14ac:dyDescent="0.25">
      <c r="F1854" s="54"/>
      <c r="H1854" s="12"/>
      <c r="I1854" s="54"/>
      <c r="L1854" s="13"/>
    </row>
    <row r="1855" spans="6:12" s="53" customFormat="1" x14ac:dyDescent="0.25">
      <c r="F1855" s="54"/>
      <c r="H1855" s="12"/>
      <c r="I1855" s="54"/>
      <c r="L1855" s="13"/>
    </row>
    <row r="1856" spans="6:12" s="53" customFormat="1" x14ac:dyDescent="0.25">
      <c r="F1856" s="54"/>
      <c r="H1856" s="12"/>
      <c r="I1856" s="54"/>
      <c r="L1856" s="13"/>
    </row>
    <row r="1857" spans="6:12" s="53" customFormat="1" x14ac:dyDescent="0.25">
      <c r="F1857" s="54"/>
      <c r="H1857" s="12"/>
      <c r="I1857" s="54"/>
      <c r="L1857" s="13"/>
    </row>
    <row r="1858" spans="6:12" s="53" customFormat="1" x14ac:dyDescent="0.25">
      <c r="F1858" s="54"/>
      <c r="H1858" s="12"/>
      <c r="I1858" s="54"/>
      <c r="L1858" s="13"/>
    </row>
    <row r="1859" spans="6:12" s="53" customFormat="1" x14ac:dyDescent="0.25">
      <c r="F1859" s="54"/>
      <c r="H1859" s="12"/>
      <c r="I1859" s="54"/>
      <c r="L1859" s="13"/>
    </row>
    <row r="1860" spans="6:12" s="53" customFormat="1" x14ac:dyDescent="0.25">
      <c r="F1860" s="54"/>
      <c r="H1860" s="12"/>
      <c r="I1860" s="54"/>
      <c r="L1860" s="13"/>
    </row>
    <row r="1861" spans="6:12" s="53" customFormat="1" x14ac:dyDescent="0.25">
      <c r="F1861" s="54"/>
      <c r="H1861" s="12"/>
      <c r="I1861" s="54"/>
      <c r="L1861" s="13"/>
    </row>
    <row r="1862" spans="6:12" s="53" customFormat="1" x14ac:dyDescent="0.25">
      <c r="F1862" s="54"/>
      <c r="H1862" s="12"/>
      <c r="I1862" s="54"/>
      <c r="L1862" s="13"/>
    </row>
    <row r="1863" spans="6:12" s="53" customFormat="1" x14ac:dyDescent="0.25">
      <c r="F1863" s="54"/>
      <c r="H1863" s="12"/>
      <c r="I1863" s="54"/>
      <c r="L1863" s="13"/>
    </row>
    <row r="1864" spans="6:12" s="53" customFormat="1" x14ac:dyDescent="0.25">
      <c r="F1864" s="54"/>
      <c r="H1864" s="12"/>
      <c r="I1864" s="54"/>
      <c r="L1864" s="13"/>
    </row>
    <row r="1865" spans="6:12" s="53" customFormat="1" x14ac:dyDescent="0.25">
      <c r="F1865" s="54"/>
      <c r="H1865" s="12"/>
      <c r="I1865" s="54"/>
      <c r="L1865" s="13"/>
    </row>
    <row r="1866" spans="6:12" s="53" customFormat="1" x14ac:dyDescent="0.25">
      <c r="F1866" s="54"/>
      <c r="H1866" s="12"/>
      <c r="I1866" s="54"/>
      <c r="L1866" s="13"/>
    </row>
    <row r="1867" spans="6:12" s="53" customFormat="1" x14ac:dyDescent="0.25">
      <c r="F1867" s="54"/>
      <c r="H1867" s="12"/>
      <c r="I1867" s="54"/>
      <c r="L1867" s="13"/>
    </row>
    <row r="1868" spans="6:12" s="53" customFormat="1" x14ac:dyDescent="0.25">
      <c r="F1868" s="54"/>
      <c r="H1868" s="12"/>
      <c r="I1868" s="54"/>
      <c r="L1868" s="13"/>
    </row>
    <row r="1869" spans="6:12" s="53" customFormat="1" x14ac:dyDescent="0.25">
      <c r="F1869" s="54"/>
      <c r="H1869" s="12"/>
      <c r="I1869" s="54"/>
      <c r="L1869" s="13"/>
    </row>
    <row r="1870" spans="6:12" s="53" customFormat="1" x14ac:dyDescent="0.25">
      <c r="F1870" s="54"/>
      <c r="H1870" s="12"/>
      <c r="I1870" s="54"/>
      <c r="L1870" s="13"/>
    </row>
    <row r="1871" spans="6:12" s="53" customFormat="1" x14ac:dyDescent="0.25">
      <c r="F1871" s="54"/>
      <c r="H1871" s="12"/>
      <c r="I1871" s="54"/>
      <c r="L1871" s="13"/>
    </row>
    <row r="1872" spans="6:12" s="53" customFormat="1" x14ac:dyDescent="0.25">
      <c r="F1872" s="54"/>
      <c r="H1872" s="12"/>
      <c r="I1872" s="54"/>
      <c r="L1872" s="13"/>
    </row>
    <row r="1873" spans="6:12" s="53" customFormat="1" x14ac:dyDescent="0.25">
      <c r="F1873" s="54"/>
      <c r="H1873" s="12"/>
      <c r="I1873" s="54"/>
      <c r="L1873" s="13"/>
    </row>
    <row r="1874" spans="6:12" s="53" customFormat="1" x14ac:dyDescent="0.25">
      <c r="F1874" s="54"/>
      <c r="H1874" s="12"/>
      <c r="I1874" s="54"/>
      <c r="L1874" s="13"/>
    </row>
    <row r="1875" spans="6:12" s="53" customFormat="1" x14ac:dyDescent="0.25">
      <c r="F1875" s="54"/>
      <c r="H1875" s="12"/>
      <c r="I1875" s="54"/>
      <c r="L1875" s="13"/>
    </row>
    <row r="1876" spans="6:12" s="53" customFormat="1" x14ac:dyDescent="0.25">
      <c r="F1876" s="54"/>
      <c r="H1876" s="12"/>
      <c r="I1876" s="54"/>
      <c r="L1876" s="13"/>
    </row>
    <row r="1877" spans="6:12" s="53" customFormat="1" x14ac:dyDescent="0.25">
      <c r="F1877" s="54"/>
      <c r="H1877" s="12"/>
      <c r="I1877" s="54"/>
      <c r="L1877" s="13"/>
    </row>
    <row r="1878" spans="6:12" s="53" customFormat="1" x14ac:dyDescent="0.25">
      <c r="F1878" s="54"/>
      <c r="H1878" s="12"/>
      <c r="I1878" s="54"/>
      <c r="L1878" s="13"/>
    </row>
    <row r="1879" spans="6:12" s="53" customFormat="1" x14ac:dyDescent="0.25">
      <c r="F1879" s="54"/>
      <c r="H1879" s="12"/>
      <c r="I1879" s="54"/>
      <c r="L1879" s="13"/>
    </row>
    <row r="1880" spans="6:12" s="53" customFormat="1" x14ac:dyDescent="0.25">
      <c r="F1880" s="54"/>
      <c r="H1880" s="12"/>
      <c r="I1880" s="54"/>
      <c r="L1880" s="13"/>
    </row>
    <row r="1881" spans="6:12" s="53" customFormat="1" x14ac:dyDescent="0.25">
      <c r="F1881" s="54"/>
      <c r="H1881" s="12"/>
      <c r="I1881" s="54"/>
      <c r="L1881" s="13"/>
    </row>
    <row r="1882" spans="6:12" s="53" customFormat="1" x14ac:dyDescent="0.25">
      <c r="F1882" s="54"/>
      <c r="H1882" s="12"/>
      <c r="I1882" s="54"/>
      <c r="L1882" s="13"/>
    </row>
    <row r="1883" spans="6:12" s="53" customFormat="1" x14ac:dyDescent="0.25">
      <c r="F1883" s="54"/>
      <c r="H1883" s="12"/>
      <c r="I1883" s="54"/>
      <c r="L1883" s="13"/>
    </row>
    <row r="1884" spans="6:12" s="53" customFormat="1" x14ac:dyDescent="0.25">
      <c r="F1884" s="54"/>
      <c r="H1884" s="12"/>
      <c r="I1884" s="54"/>
      <c r="L1884" s="13"/>
    </row>
    <row r="1885" spans="6:12" s="53" customFormat="1" x14ac:dyDescent="0.25">
      <c r="F1885" s="54"/>
      <c r="H1885" s="12"/>
      <c r="I1885" s="54"/>
      <c r="L1885" s="13"/>
    </row>
    <row r="1886" spans="6:12" s="53" customFormat="1" x14ac:dyDescent="0.25">
      <c r="F1886" s="54"/>
      <c r="H1886" s="12"/>
      <c r="I1886" s="54"/>
      <c r="L1886" s="13"/>
    </row>
    <row r="1887" spans="6:12" s="53" customFormat="1" x14ac:dyDescent="0.25">
      <c r="F1887" s="54"/>
      <c r="H1887" s="12"/>
      <c r="I1887" s="54"/>
      <c r="L1887" s="13"/>
    </row>
    <row r="1888" spans="6:12" s="53" customFormat="1" x14ac:dyDescent="0.25">
      <c r="F1888" s="54"/>
      <c r="H1888" s="12"/>
      <c r="I1888" s="54"/>
      <c r="L1888" s="13"/>
    </row>
    <row r="1889" spans="6:12" s="53" customFormat="1" x14ac:dyDescent="0.25">
      <c r="F1889" s="54"/>
      <c r="H1889" s="12"/>
      <c r="I1889" s="54"/>
      <c r="L1889" s="13"/>
    </row>
    <row r="1890" spans="6:12" s="53" customFormat="1" x14ac:dyDescent="0.25">
      <c r="F1890" s="54"/>
      <c r="H1890" s="12"/>
      <c r="I1890" s="54"/>
      <c r="L1890" s="13"/>
    </row>
    <row r="1891" spans="6:12" s="53" customFormat="1" x14ac:dyDescent="0.25">
      <c r="F1891" s="54"/>
      <c r="H1891" s="12"/>
      <c r="I1891" s="54"/>
      <c r="L1891" s="13"/>
    </row>
    <row r="1892" spans="6:12" s="53" customFormat="1" x14ac:dyDescent="0.25">
      <c r="F1892" s="54"/>
      <c r="H1892" s="12"/>
      <c r="I1892" s="54"/>
      <c r="L1892" s="13"/>
    </row>
    <row r="1893" spans="6:12" s="53" customFormat="1" x14ac:dyDescent="0.25">
      <c r="F1893" s="54"/>
      <c r="H1893" s="12"/>
      <c r="I1893" s="54"/>
      <c r="L1893" s="13"/>
    </row>
    <row r="1894" spans="6:12" s="53" customFormat="1" x14ac:dyDescent="0.25">
      <c r="F1894" s="54"/>
      <c r="H1894" s="12"/>
      <c r="I1894" s="54"/>
      <c r="L1894" s="13"/>
    </row>
    <row r="1895" spans="6:12" s="53" customFormat="1" x14ac:dyDescent="0.25">
      <c r="F1895" s="54"/>
      <c r="H1895" s="12"/>
      <c r="I1895" s="54"/>
      <c r="L1895" s="13"/>
    </row>
    <row r="1896" spans="6:12" s="53" customFormat="1" x14ac:dyDescent="0.25">
      <c r="F1896" s="54"/>
      <c r="H1896" s="12"/>
      <c r="I1896" s="54"/>
      <c r="L1896" s="13"/>
    </row>
    <row r="1897" spans="6:12" s="53" customFormat="1" x14ac:dyDescent="0.25">
      <c r="F1897" s="54"/>
      <c r="H1897" s="12"/>
      <c r="I1897" s="54"/>
      <c r="L1897" s="13"/>
    </row>
    <row r="1898" spans="6:12" s="53" customFormat="1" x14ac:dyDescent="0.25">
      <c r="F1898" s="54"/>
      <c r="H1898" s="12"/>
      <c r="I1898" s="54"/>
      <c r="L1898" s="13"/>
    </row>
    <row r="1899" spans="6:12" s="53" customFormat="1" x14ac:dyDescent="0.25">
      <c r="F1899" s="54"/>
      <c r="H1899" s="12"/>
      <c r="I1899" s="54"/>
      <c r="L1899" s="13"/>
    </row>
    <row r="1900" spans="6:12" s="53" customFormat="1" x14ac:dyDescent="0.25">
      <c r="F1900" s="54"/>
      <c r="H1900" s="12"/>
      <c r="I1900" s="54"/>
      <c r="L1900" s="13"/>
    </row>
    <row r="1901" spans="6:12" s="53" customFormat="1" x14ac:dyDescent="0.25">
      <c r="F1901" s="54"/>
      <c r="H1901" s="12"/>
      <c r="I1901" s="54"/>
      <c r="L1901" s="13"/>
    </row>
    <row r="1902" spans="6:12" s="53" customFormat="1" x14ac:dyDescent="0.25">
      <c r="F1902" s="54"/>
      <c r="H1902" s="12"/>
      <c r="I1902" s="54"/>
      <c r="L1902" s="13"/>
    </row>
    <row r="1903" spans="6:12" s="53" customFormat="1" x14ac:dyDescent="0.25">
      <c r="F1903" s="54"/>
      <c r="H1903" s="12"/>
      <c r="I1903" s="54"/>
      <c r="L1903" s="13"/>
    </row>
    <row r="1904" spans="6:12" s="53" customFormat="1" x14ac:dyDescent="0.25">
      <c r="F1904" s="54"/>
      <c r="H1904" s="12"/>
      <c r="I1904" s="54"/>
      <c r="L1904" s="13"/>
    </row>
    <row r="1905" spans="6:12" s="53" customFormat="1" x14ac:dyDescent="0.25">
      <c r="F1905" s="54"/>
      <c r="H1905" s="12"/>
      <c r="I1905" s="54"/>
      <c r="L1905" s="13"/>
    </row>
    <row r="1906" spans="6:12" s="53" customFormat="1" x14ac:dyDescent="0.25">
      <c r="F1906" s="54"/>
      <c r="H1906" s="12"/>
      <c r="I1906" s="54"/>
      <c r="L1906" s="13"/>
    </row>
    <row r="1907" spans="6:12" s="53" customFormat="1" x14ac:dyDescent="0.25">
      <c r="F1907" s="54"/>
      <c r="H1907" s="12"/>
      <c r="I1907" s="54"/>
      <c r="L1907" s="13"/>
    </row>
    <row r="1908" spans="6:12" s="53" customFormat="1" x14ac:dyDescent="0.25">
      <c r="F1908" s="54"/>
      <c r="H1908" s="12"/>
      <c r="I1908" s="54"/>
      <c r="L1908" s="13"/>
    </row>
    <row r="1909" spans="6:12" s="53" customFormat="1" x14ac:dyDescent="0.25">
      <c r="F1909" s="54"/>
      <c r="H1909" s="12"/>
      <c r="I1909" s="54"/>
      <c r="L1909" s="13"/>
    </row>
    <row r="1910" spans="6:12" s="53" customFormat="1" x14ac:dyDescent="0.25">
      <c r="F1910" s="54"/>
      <c r="H1910" s="12"/>
      <c r="I1910" s="54"/>
      <c r="L1910" s="13"/>
    </row>
    <row r="1911" spans="6:12" s="53" customFormat="1" x14ac:dyDescent="0.25">
      <c r="F1911" s="54"/>
      <c r="H1911" s="12"/>
      <c r="I1911" s="54"/>
      <c r="L1911" s="13"/>
    </row>
    <row r="1912" spans="6:12" s="53" customFormat="1" x14ac:dyDescent="0.25">
      <c r="F1912" s="54"/>
      <c r="H1912" s="12"/>
      <c r="I1912" s="54"/>
      <c r="L1912" s="13"/>
    </row>
    <row r="1913" spans="6:12" s="53" customFormat="1" x14ac:dyDescent="0.25">
      <c r="F1913" s="54"/>
      <c r="H1913" s="12"/>
      <c r="I1913" s="54"/>
      <c r="L1913" s="13"/>
    </row>
    <row r="1914" spans="6:12" s="53" customFormat="1" x14ac:dyDescent="0.25">
      <c r="F1914" s="54"/>
      <c r="H1914" s="12"/>
      <c r="I1914" s="54"/>
      <c r="L1914" s="13"/>
    </row>
    <row r="1915" spans="6:12" s="53" customFormat="1" x14ac:dyDescent="0.25">
      <c r="F1915" s="54"/>
      <c r="H1915" s="12"/>
      <c r="I1915" s="54"/>
      <c r="L1915" s="13"/>
    </row>
    <row r="1916" spans="6:12" s="53" customFormat="1" x14ac:dyDescent="0.25">
      <c r="F1916" s="54"/>
      <c r="H1916" s="12"/>
      <c r="I1916" s="54"/>
      <c r="L1916" s="13"/>
    </row>
    <row r="1917" spans="6:12" s="53" customFormat="1" x14ac:dyDescent="0.25">
      <c r="F1917" s="54"/>
      <c r="H1917" s="12"/>
      <c r="I1917" s="54"/>
      <c r="L1917" s="13"/>
    </row>
    <row r="1918" spans="6:12" s="53" customFormat="1" x14ac:dyDescent="0.25">
      <c r="F1918" s="54"/>
      <c r="H1918" s="12"/>
      <c r="I1918" s="54"/>
      <c r="L1918" s="13"/>
    </row>
    <row r="1919" spans="6:12" s="53" customFormat="1" x14ac:dyDescent="0.25">
      <c r="F1919" s="54"/>
      <c r="H1919" s="12"/>
      <c r="I1919" s="54"/>
      <c r="L1919" s="13"/>
    </row>
    <row r="1920" spans="6:12" s="53" customFormat="1" x14ac:dyDescent="0.25">
      <c r="F1920" s="54"/>
      <c r="H1920" s="12"/>
      <c r="I1920" s="54"/>
      <c r="L1920" s="13"/>
    </row>
    <row r="1921" spans="6:12" s="53" customFormat="1" x14ac:dyDescent="0.25">
      <c r="F1921" s="54"/>
      <c r="H1921" s="12"/>
      <c r="I1921" s="54"/>
      <c r="L1921" s="13"/>
    </row>
    <row r="1922" spans="6:12" s="53" customFormat="1" x14ac:dyDescent="0.25">
      <c r="F1922" s="54"/>
      <c r="H1922" s="12"/>
      <c r="I1922" s="54"/>
      <c r="L1922" s="13"/>
    </row>
    <row r="1923" spans="6:12" s="53" customFormat="1" x14ac:dyDescent="0.25">
      <c r="F1923" s="54"/>
      <c r="H1923" s="12"/>
      <c r="I1923" s="54"/>
      <c r="L1923" s="13"/>
    </row>
    <row r="1924" spans="6:12" s="53" customFormat="1" x14ac:dyDescent="0.25">
      <c r="F1924" s="54"/>
      <c r="H1924" s="12"/>
      <c r="I1924" s="54"/>
      <c r="L1924" s="13"/>
    </row>
    <row r="1925" spans="6:12" s="53" customFormat="1" x14ac:dyDescent="0.25">
      <c r="F1925" s="54"/>
      <c r="H1925" s="12"/>
      <c r="I1925" s="54"/>
      <c r="L1925" s="13"/>
    </row>
    <row r="1926" spans="6:12" s="53" customFormat="1" x14ac:dyDescent="0.25">
      <c r="F1926" s="54"/>
      <c r="H1926" s="12"/>
      <c r="I1926" s="54"/>
      <c r="L1926" s="13"/>
    </row>
    <row r="1927" spans="6:12" s="53" customFormat="1" x14ac:dyDescent="0.25">
      <c r="F1927" s="54"/>
      <c r="H1927" s="12"/>
      <c r="I1927" s="54"/>
      <c r="L1927" s="13"/>
    </row>
    <row r="1928" spans="6:12" s="53" customFormat="1" x14ac:dyDescent="0.25">
      <c r="F1928" s="54"/>
      <c r="H1928" s="12"/>
      <c r="I1928" s="54"/>
      <c r="L1928" s="13"/>
    </row>
    <row r="1929" spans="6:12" s="53" customFormat="1" x14ac:dyDescent="0.25">
      <c r="F1929" s="54"/>
      <c r="H1929" s="12"/>
      <c r="I1929" s="54"/>
      <c r="L1929" s="13"/>
    </row>
    <row r="1930" spans="6:12" s="53" customFormat="1" x14ac:dyDescent="0.25">
      <c r="F1930" s="54"/>
      <c r="H1930" s="12"/>
      <c r="I1930" s="54"/>
      <c r="L1930" s="13"/>
    </row>
    <row r="1931" spans="6:12" s="53" customFormat="1" x14ac:dyDescent="0.25">
      <c r="F1931" s="54"/>
      <c r="H1931" s="12"/>
      <c r="I1931" s="54"/>
      <c r="L1931" s="13"/>
    </row>
    <row r="1932" spans="6:12" s="53" customFormat="1" x14ac:dyDescent="0.25">
      <c r="F1932" s="54"/>
      <c r="H1932" s="12"/>
      <c r="I1932" s="54"/>
      <c r="L1932" s="13"/>
    </row>
    <row r="1933" spans="6:12" s="53" customFormat="1" x14ac:dyDescent="0.25">
      <c r="F1933" s="54"/>
      <c r="H1933" s="12"/>
      <c r="I1933" s="54"/>
      <c r="L1933" s="13"/>
    </row>
    <row r="1934" spans="6:12" s="53" customFormat="1" x14ac:dyDescent="0.25">
      <c r="F1934" s="54"/>
      <c r="H1934" s="12"/>
      <c r="I1934" s="54"/>
      <c r="L1934" s="13"/>
    </row>
    <row r="1935" spans="6:12" s="53" customFormat="1" x14ac:dyDescent="0.25">
      <c r="F1935" s="54"/>
      <c r="H1935" s="12"/>
      <c r="I1935" s="54"/>
      <c r="L1935" s="13"/>
    </row>
    <row r="1936" spans="6:12" s="53" customFormat="1" x14ac:dyDescent="0.25">
      <c r="F1936" s="54"/>
      <c r="H1936" s="12"/>
      <c r="I1936" s="54"/>
      <c r="L1936" s="13"/>
    </row>
    <row r="1937" spans="6:12" s="53" customFormat="1" x14ac:dyDescent="0.25">
      <c r="F1937" s="54"/>
      <c r="H1937" s="12"/>
      <c r="I1937" s="54"/>
      <c r="L1937" s="13"/>
    </row>
    <row r="1938" spans="6:12" s="53" customFormat="1" x14ac:dyDescent="0.25">
      <c r="F1938" s="54"/>
      <c r="H1938" s="12"/>
      <c r="I1938" s="54"/>
      <c r="L1938" s="13"/>
    </row>
    <row r="1939" spans="6:12" s="53" customFormat="1" x14ac:dyDescent="0.25">
      <c r="F1939" s="54"/>
      <c r="H1939" s="12"/>
      <c r="I1939" s="54"/>
      <c r="L1939" s="13"/>
    </row>
    <row r="1940" spans="6:12" s="53" customFormat="1" x14ac:dyDescent="0.25">
      <c r="F1940" s="54"/>
      <c r="H1940" s="12"/>
      <c r="I1940" s="54"/>
      <c r="L1940" s="13"/>
    </row>
    <row r="1941" spans="6:12" s="53" customFormat="1" x14ac:dyDescent="0.25">
      <c r="F1941" s="54"/>
      <c r="H1941" s="12"/>
      <c r="I1941" s="54"/>
      <c r="L1941" s="13"/>
    </row>
    <row r="1942" spans="6:12" s="53" customFormat="1" x14ac:dyDescent="0.25">
      <c r="F1942" s="54"/>
      <c r="H1942" s="12"/>
      <c r="I1942" s="54"/>
      <c r="L1942" s="13"/>
    </row>
    <row r="1943" spans="6:12" s="53" customFormat="1" x14ac:dyDescent="0.25">
      <c r="F1943" s="54"/>
      <c r="H1943" s="12"/>
      <c r="I1943" s="54"/>
      <c r="L1943" s="13"/>
    </row>
    <row r="1944" spans="6:12" s="53" customFormat="1" x14ac:dyDescent="0.25">
      <c r="F1944" s="54"/>
      <c r="H1944" s="12"/>
      <c r="I1944" s="54"/>
      <c r="L1944" s="13"/>
    </row>
    <row r="1945" spans="6:12" s="53" customFormat="1" x14ac:dyDescent="0.25">
      <c r="F1945" s="54"/>
      <c r="H1945" s="12"/>
      <c r="I1945" s="54"/>
      <c r="L1945" s="13"/>
    </row>
    <row r="1946" spans="6:12" s="53" customFormat="1" x14ac:dyDescent="0.25">
      <c r="F1946" s="54"/>
      <c r="H1946" s="12"/>
      <c r="I1946" s="54"/>
      <c r="L1946" s="13"/>
    </row>
    <row r="1947" spans="6:12" s="53" customFormat="1" x14ac:dyDescent="0.25">
      <c r="F1947" s="54"/>
      <c r="H1947" s="12"/>
      <c r="I1947" s="54"/>
      <c r="L1947" s="13"/>
    </row>
    <row r="1948" spans="6:12" s="53" customFormat="1" x14ac:dyDescent="0.25">
      <c r="F1948" s="54"/>
      <c r="H1948" s="12"/>
      <c r="I1948" s="54"/>
      <c r="L1948" s="13"/>
    </row>
    <row r="1949" spans="6:12" s="53" customFormat="1" x14ac:dyDescent="0.25">
      <c r="F1949" s="54"/>
      <c r="H1949" s="12"/>
      <c r="I1949" s="54"/>
      <c r="L1949" s="13"/>
    </row>
    <row r="1950" spans="6:12" s="53" customFormat="1" x14ac:dyDescent="0.25">
      <c r="F1950" s="54"/>
      <c r="H1950" s="12"/>
      <c r="I1950" s="54"/>
      <c r="L1950" s="13"/>
    </row>
    <row r="1951" spans="6:12" s="53" customFormat="1" x14ac:dyDescent="0.25">
      <c r="F1951" s="54"/>
      <c r="H1951" s="12"/>
      <c r="I1951" s="54"/>
      <c r="L1951" s="13"/>
    </row>
    <row r="1952" spans="6:12" s="53" customFormat="1" x14ac:dyDescent="0.25">
      <c r="F1952" s="54"/>
      <c r="H1952" s="12"/>
      <c r="I1952" s="54"/>
      <c r="L1952" s="13"/>
    </row>
    <row r="1953" spans="6:12" s="53" customFormat="1" x14ac:dyDescent="0.25">
      <c r="F1953" s="54"/>
      <c r="H1953" s="12"/>
      <c r="I1953" s="54"/>
      <c r="L1953" s="13"/>
    </row>
    <row r="1954" spans="6:12" s="53" customFormat="1" x14ac:dyDescent="0.25">
      <c r="F1954" s="54"/>
      <c r="H1954" s="12"/>
      <c r="I1954" s="54"/>
      <c r="L1954" s="13"/>
    </row>
    <row r="1955" spans="6:12" s="53" customFormat="1" x14ac:dyDescent="0.25">
      <c r="F1955" s="54"/>
      <c r="H1955" s="12"/>
      <c r="I1955" s="54"/>
      <c r="L1955" s="13"/>
    </row>
    <row r="1956" spans="6:12" s="53" customFormat="1" x14ac:dyDescent="0.25">
      <c r="F1956" s="54"/>
      <c r="H1956" s="12"/>
      <c r="I1956" s="54"/>
      <c r="L1956" s="13"/>
    </row>
    <row r="1957" spans="6:12" s="53" customFormat="1" x14ac:dyDescent="0.25">
      <c r="F1957" s="54"/>
      <c r="H1957" s="12"/>
      <c r="I1957" s="54"/>
      <c r="L1957" s="13"/>
    </row>
    <row r="1958" spans="6:12" s="53" customFormat="1" x14ac:dyDescent="0.25">
      <c r="F1958" s="54"/>
      <c r="H1958" s="12"/>
      <c r="I1958" s="54"/>
      <c r="L1958" s="13"/>
    </row>
    <row r="1959" spans="6:12" s="53" customFormat="1" x14ac:dyDescent="0.25">
      <c r="F1959" s="54"/>
      <c r="H1959" s="12"/>
      <c r="I1959" s="54"/>
      <c r="L1959" s="13"/>
    </row>
    <row r="1960" spans="6:12" s="53" customFormat="1" x14ac:dyDescent="0.25">
      <c r="F1960" s="54"/>
      <c r="H1960" s="12"/>
      <c r="I1960" s="54"/>
      <c r="L1960" s="13"/>
    </row>
    <row r="1961" spans="6:12" s="53" customFormat="1" x14ac:dyDescent="0.25">
      <c r="F1961" s="54"/>
      <c r="H1961" s="12"/>
      <c r="I1961" s="54"/>
      <c r="L1961" s="13"/>
    </row>
    <row r="1962" spans="6:12" s="53" customFormat="1" x14ac:dyDescent="0.25">
      <c r="F1962" s="54"/>
      <c r="H1962" s="12"/>
      <c r="I1962" s="54"/>
      <c r="L1962" s="13"/>
    </row>
    <row r="1963" spans="6:12" s="53" customFormat="1" x14ac:dyDescent="0.25">
      <c r="F1963" s="54"/>
      <c r="H1963" s="12"/>
      <c r="I1963" s="54"/>
      <c r="L1963" s="13"/>
    </row>
    <row r="1964" spans="6:12" s="53" customFormat="1" x14ac:dyDescent="0.25">
      <c r="F1964" s="54"/>
      <c r="H1964" s="12"/>
      <c r="I1964" s="54"/>
      <c r="L1964" s="13"/>
    </row>
    <row r="1965" spans="6:12" s="53" customFormat="1" x14ac:dyDescent="0.25">
      <c r="F1965" s="54"/>
      <c r="H1965" s="12"/>
      <c r="I1965" s="54"/>
      <c r="L1965" s="13"/>
    </row>
    <row r="1966" spans="6:12" s="53" customFormat="1" x14ac:dyDescent="0.25">
      <c r="F1966" s="54"/>
      <c r="H1966" s="12"/>
      <c r="I1966" s="54"/>
      <c r="L1966" s="13"/>
    </row>
    <row r="1967" spans="6:12" s="53" customFormat="1" x14ac:dyDescent="0.25">
      <c r="F1967" s="54"/>
      <c r="H1967" s="12"/>
      <c r="I1967" s="54"/>
      <c r="L1967" s="13"/>
    </row>
    <row r="1968" spans="6:12" s="53" customFormat="1" x14ac:dyDescent="0.25">
      <c r="F1968" s="54"/>
      <c r="H1968" s="12"/>
      <c r="I1968" s="54"/>
      <c r="L1968" s="13"/>
    </row>
    <row r="1969" spans="6:12" s="53" customFormat="1" x14ac:dyDescent="0.25">
      <c r="F1969" s="54"/>
      <c r="H1969" s="12"/>
      <c r="I1969" s="54"/>
      <c r="L1969" s="13"/>
    </row>
    <row r="1970" spans="6:12" s="53" customFormat="1" x14ac:dyDescent="0.25">
      <c r="F1970" s="54"/>
      <c r="H1970" s="12"/>
      <c r="I1970" s="54"/>
      <c r="L1970" s="13"/>
    </row>
    <row r="1971" spans="6:12" s="53" customFormat="1" x14ac:dyDescent="0.25">
      <c r="F1971" s="54"/>
      <c r="H1971" s="12"/>
      <c r="I1971" s="54"/>
      <c r="L1971" s="13"/>
    </row>
    <row r="1972" spans="6:12" s="53" customFormat="1" x14ac:dyDescent="0.25">
      <c r="F1972" s="54"/>
      <c r="H1972" s="12"/>
      <c r="I1972" s="54"/>
      <c r="L1972" s="13"/>
    </row>
    <row r="1973" spans="6:12" s="53" customFormat="1" x14ac:dyDescent="0.25">
      <c r="F1973" s="54"/>
      <c r="H1973" s="12"/>
      <c r="I1973" s="54"/>
      <c r="L1973" s="13"/>
    </row>
    <row r="1974" spans="6:12" s="53" customFormat="1" x14ac:dyDescent="0.25">
      <c r="F1974" s="54"/>
      <c r="H1974" s="12"/>
      <c r="I1974" s="54"/>
      <c r="L1974" s="13"/>
    </row>
    <row r="1975" spans="6:12" s="53" customFormat="1" x14ac:dyDescent="0.25">
      <c r="F1975" s="54"/>
      <c r="H1975" s="12"/>
      <c r="I1975" s="54"/>
      <c r="L1975" s="13"/>
    </row>
    <row r="1976" spans="6:12" s="53" customFormat="1" x14ac:dyDescent="0.25">
      <c r="F1976" s="54"/>
      <c r="H1976" s="12"/>
      <c r="I1976" s="54"/>
      <c r="L1976" s="13"/>
    </row>
    <row r="1977" spans="6:12" s="53" customFormat="1" x14ac:dyDescent="0.25">
      <c r="F1977" s="54"/>
      <c r="H1977" s="12"/>
      <c r="I1977" s="54"/>
      <c r="L1977" s="13"/>
    </row>
    <row r="1978" spans="6:12" s="53" customFormat="1" x14ac:dyDescent="0.25">
      <c r="F1978" s="54"/>
      <c r="H1978" s="12"/>
      <c r="I1978" s="54"/>
      <c r="L1978" s="13"/>
    </row>
    <row r="1979" spans="6:12" s="53" customFormat="1" x14ac:dyDescent="0.25">
      <c r="F1979" s="54"/>
      <c r="H1979" s="12"/>
      <c r="I1979" s="54"/>
      <c r="L1979" s="13"/>
    </row>
    <row r="1980" spans="6:12" s="53" customFormat="1" x14ac:dyDescent="0.25">
      <c r="F1980" s="54"/>
      <c r="H1980" s="12"/>
      <c r="I1980" s="54"/>
      <c r="L1980" s="13"/>
    </row>
    <row r="1981" spans="6:12" s="53" customFormat="1" x14ac:dyDescent="0.25">
      <c r="F1981" s="54"/>
      <c r="H1981" s="12"/>
      <c r="I1981" s="54"/>
      <c r="L1981" s="13"/>
    </row>
    <row r="1982" spans="6:12" s="53" customFormat="1" x14ac:dyDescent="0.25">
      <c r="F1982" s="54"/>
      <c r="H1982" s="12"/>
      <c r="I1982" s="54"/>
      <c r="L1982" s="13"/>
    </row>
    <row r="1983" spans="6:12" s="53" customFormat="1" x14ac:dyDescent="0.25">
      <c r="F1983" s="54"/>
      <c r="H1983" s="12"/>
      <c r="I1983" s="54"/>
      <c r="L1983" s="13"/>
    </row>
    <row r="1984" spans="6:12" s="53" customFormat="1" x14ac:dyDescent="0.25">
      <c r="F1984" s="54"/>
      <c r="H1984" s="12"/>
      <c r="I1984" s="54"/>
      <c r="L1984" s="13"/>
    </row>
    <row r="1985" spans="6:12" s="53" customFormat="1" x14ac:dyDescent="0.25">
      <c r="F1985" s="54"/>
      <c r="H1985" s="12"/>
      <c r="I1985" s="54"/>
      <c r="L1985" s="13"/>
    </row>
    <row r="1986" spans="6:12" s="53" customFormat="1" x14ac:dyDescent="0.25">
      <c r="F1986" s="54"/>
      <c r="H1986" s="12"/>
      <c r="I1986" s="54"/>
      <c r="L1986" s="13"/>
    </row>
    <row r="1987" spans="6:12" s="53" customFormat="1" x14ac:dyDescent="0.25">
      <c r="F1987" s="54"/>
      <c r="H1987" s="12"/>
      <c r="I1987" s="54"/>
      <c r="L1987" s="13"/>
    </row>
    <row r="1988" spans="6:12" s="53" customFormat="1" x14ac:dyDescent="0.25">
      <c r="F1988" s="54"/>
      <c r="H1988" s="12"/>
      <c r="I1988" s="54"/>
      <c r="L1988" s="13"/>
    </row>
    <row r="1989" spans="6:12" s="53" customFormat="1" x14ac:dyDescent="0.25">
      <c r="F1989" s="54"/>
      <c r="H1989" s="12"/>
      <c r="I1989" s="54"/>
      <c r="L1989" s="13"/>
    </row>
    <row r="1990" spans="6:12" s="53" customFormat="1" x14ac:dyDescent="0.25">
      <c r="F1990" s="54"/>
      <c r="H1990" s="12"/>
      <c r="I1990" s="54"/>
      <c r="L1990" s="13"/>
    </row>
    <row r="1991" spans="6:12" s="53" customFormat="1" x14ac:dyDescent="0.25">
      <c r="F1991" s="54"/>
      <c r="H1991" s="12"/>
      <c r="I1991" s="54"/>
      <c r="L1991" s="13"/>
    </row>
    <row r="1992" spans="6:12" s="53" customFormat="1" x14ac:dyDescent="0.25">
      <c r="F1992" s="54"/>
      <c r="H1992" s="12"/>
      <c r="I1992" s="54"/>
      <c r="L1992" s="13"/>
    </row>
    <row r="1993" spans="6:12" s="53" customFormat="1" x14ac:dyDescent="0.25">
      <c r="F1993" s="54"/>
      <c r="H1993" s="12"/>
      <c r="I1993" s="54"/>
      <c r="L1993" s="13"/>
    </row>
    <row r="1994" spans="6:12" s="53" customFormat="1" x14ac:dyDescent="0.25">
      <c r="F1994" s="54"/>
      <c r="H1994" s="12"/>
      <c r="I1994" s="54"/>
      <c r="L1994" s="13"/>
    </row>
    <row r="1995" spans="6:12" s="53" customFormat="1" x14ac:dyDescent="0.25">
      <c r="F1995" s="54"/>
      <c r="H1995" s="12"/>
      <c r="I1995" s="54"/>
      <c r="L1995" s="13"/>
    </row>
    <row r="1996" spans="6:12" s="53" customFormat="1" x14ac:dyDescent="0.25">
      <c r="F1996" s="54"/>
      <c r="H1996" s="12"/>
      <c r="I1996" s="54"/>
      <c r="L1996" s="13"/>
    </row>
    <row r="1997" spans="6:12" s="53" customFormat="1" x14ac:dyDescent="0.25">
      <c r="F1997" s="54"/>
      <c r="H1997" s="12"/>
      <c r="I1997" s="54"/>
      <c r="L1997" s="13"/>
    </row>
    <row r="1998" spans="6:12" s="53" customFormat="1" x14ac:dyDescent="0.25">
      <c r="F1998" s="54"/>
      <c r="H1998" s="12"/>
      <c r="I1998" s="54"/>
      <c r="L1998" s="13"/>
    </row>
    <row r="1999" spans="6:12" s="53" customFormat="1" x14ac:dyDescent="0.25">
      <c r="F1999" s="54"/>
      <c r="H1999" s="12"/>
      <c r="I1999" s="54"/>
      <c r="L1999" s="13"/>
    </row>
    <row r="2000" spans="6:12" s="53" customFormat="1" x14ac:dyDescent="0.25">
      <c r="F2000" s="54"/>
      <c r="H2000" s="12"/>
      <c r="I2000" s="54"/>
      <c r="L2000" s="13"/>
    </row>
    <row r="2001" spans="6:12" s="53" customFormat="1" x14ac:dyDescent="0.25">
      <c r="F2001" s="54"/>
      <c r="H2001" s="12"/>
      <c r="I2001" s="54"/>
      <c r="L2001" s="13"/>
    </row>
    <row r="2002" spans="6:12" s="53" customFormat="1" x14ac:dyDescent="0.25">
      <c r="F2002" s="54"/>
      <c r="H2002" s="12"/>
      <c r="I2002" s="54"/>
      <c r="L2002" s="13"/>
    </row>
    <row r="2003" spans="6:12" s="53" customFormat="1" x14ac:dyDescent="0.25">
      <c r="F2003" s="54"/>
      <c r="H2003" s="12"/>
      <c r="I2003" s="54"/>
      <c r="L2003" s="13"/>
    </row>
    <row r="2004" spans="6:12" s="53" customFormat="1" x14ac:dyDescent="0.25">
      <c r="F2004" s="54"/>
      <c r="H2004" s="12"/>
      <c r="I2004" s="54"/>
      <c r="L2004" s="13"/>
    </row>
    <row r="2005" spans="6:12" s="53" customFormat="1" x14ac:dyDescent="0.25">
      <c r="F2005" s="54"/>
      <c r="H2005" s="12"/>
      <c r="I2005" s="54"/>
      <c r="L2005" s="13"/>
    </row>
    <row r="2006" spans="6:12" s="53" customFormat="1" x14ac:dyDescent="0.25">
      <c r="F2006" s="54"/>
      <c r="H2006" s="12"/>
      <c r="I2006" s="54"/>
      <c r="L2006" s="13"/>
    </row>
    <row r="2007" spans="6:12" s="53" customFormat="1" x14ac:dyDescent="0.25">
      <c r="F2007" s="54"/>
      <c r="H2007" s="12"/>
      <c r="I2007" s="54"/>
      <c r="L2007" s="13"/>
    </row>
    <row r="2008" spans="6:12" s="53" customFormat="1" x14ac:dyDescent="0.25">
      <c r="F2008" s="54"/>
      <c r="H2008" s="12"/>
      <c r="I2008" s="54"/>
      <c r="L2008" s="13"/>
    </row>
    <row r="2009" spans="6:12" s="53" customFormat="1" x14ac:dyDescent="0.25">
      <c r="F2009" s="54"/>
      <c r="H2009" s="12"/>
      <c r="I2009" s="54"/>
      <c r="L2009" s="13"/>
    </row>
    <row r="2010" spans="6:12" s="53" customFormat="1" x14ac:dyDescent="0.25">
      <c r="F2010" s="54"/>
      <c r="H2010" s="12"/>
      <c r="I2010" s="54"/>
      <c r="L2010" s="13"/>
    </row>
    <row r="2011" spans="6:12" s="53" customFormat="1" x14ac:dyDescent="0.25">
      <c r="F2011" s="54"/>
      <c r="H2011" s="12"/>
      <c r="I2011" s="54"/>
      <c r="L2011" s="13"/>
    </row>
    <row r="2012" spans="6:12" s="53" customFormat="1" x14ac:dyDescent="0.25">
      <c r="F2012" s="54"/>
      <c r="H2012" s="12"/>
      <c r="I2012" s="54"/>
      <c r="L2012" s="13"/>
    </row>
    <row r="2013" spans="6:12" s="53" customFormat="1" x14ac:dyDescent="0.25">
      <c r="F2013" s="54"/>
      <c r="H2013" s="12"/>
      <c r="I2013" s="54"/>
      <c r="L2013" s="13"/>
    </row>
    <row r="2014" spans="6:12" s="53" customFormat="1" x14ac:dyDescent="0.25">
      <c r="F2014" s="54"/>
      <c r="H2014" s="12"/>
      <c r="I2014" s="54"/>
      <c r="L2014" s="13"/>
    </row>
    <row r="2015" spans="6:12" s="53" customFormat="1" x14ac:dyDescent="0.25">
      <c r="F2015" s="54"/>
      <c r="H2015" s="12"/>
      <c r="I2015" s="54"/>
      <c r="L2015" s="13"/>
    </row>
    <row r="2016" spans="6:12" s="53" customFormat="1" x14ac:dyDescent="0.25">
      <c r="F2016" s="54"/>
      <c r="H2016" s="12"/>
      <c r="I2016" s="54"/>
      <c r="L2016" s="13"/>
    </row>
    <row r="2017" spans="6:12" s="53" customFormat="1" x14ac:dyDescent="0.25">
      <c r="F2017" s="54"/>
      <c r="H2017" s="12"/>
      <c r="I2017" s="54"/>
      <c r="L2017" s="13"/>
    </row>
    <row r="2018" spans="6:12" s="53" customFormat="1" x14ac:dyDescent="0.25">
      <c r="F2018" s="54"/>
      <c r="H2018" s="12"/>
      <c r="I2018" s="54"/>
      <c r="L2018" s="13"/>
    </row>
    <row r="2019" spans="6:12" s="53" customFormat="1" x14ac:dyDescent="0.25">
      <c r="F2019" s="54"/>
      <c r="H2019" s="12"/>
      <c r="I2019" s="54"/>
      <c r="L2019" s="13"/>
    </row>
    <row r="2020" spans="6:12" s="53" customFormat="1" x14ac:dyDescent="0.25">
      <c r="F2020" s="54"/>
      <c r="H2020" s="12"/>
      <c r="I2020" s="54"/>
      <c r="L2020" s="13"/>
    </row>
    <row r="2021" spans="6:12" s="53" customFormat="1" x14ac:dyDescent="0.25">
      <c r="F2021" s="54"/>
      <c r="H2021" s="12"/>
      <c r="I2021" s="54"/>
      <c r="L2021" s="13"/>
    </row>
    <row r="2022" spans="6:12" s="53" customFormat="1" x14ac:dyDescent="0.25">
      <c r="F2022" s="54"/>
      <c r="H2022" s="12"/>
      <c r="I2022" s="54"/>
      <c r="L2022" s="13"/>
    </row>
    <row r="2023" spans="6:12" s="53" customFormat="1" x14ac:dyDescent="0.25">
      <c r="F2023" s="54"/>
      <c r="H2023" s="12"/>
      <c r="I2023" s="54"/>
      <c r="L2023" s="13"/>
    </row>
    <row r="2024" spans="6:12" s="53" customFormat="1" x14ac:dyDescent="0.25">
      <c r="F2024" s="54"/>
      <c r="H2024" s="12"/>
      <c r="I2024" s="54"/>
      <c r="L2024" s="13"/>
    </row>
    <row r="2025" spans="6:12" s="53" customFormat="1" x14ac:dyDescent="0.25">
      <c r="F2025" s="54"/>
      <c r="H2025" s="12"/>
      <c r="I2025" s="54"/>
      <c r="L2025" s="13"/>
    </row>
    <row r="2026" spans="6:12" s="53" customFormat="1" x14ac:dyDescent="0.25">
      <c r="F2026" s="54"/>
      <c r="H2026" s="12"/>
      <c r="I2026" s="54"/>
      <c r="L2026" s="13"/>
    </row>
    <row r="2027" spans="6:12" s="53" customFormat="1" x14ac:dyDescent="0.25">
      <c r="F2027" s="54"/>
      <c r="H2027" s="12"/>
      <c r="I2027" s="54"/>
      <c r="L2027" s="13"/>
    </row>
    <row r="2028" spans="6:12" s="53" customFormat="1" x14ac:dyDescent="0.25">
      <c r="F2028" s="54"/>
      <c r="H2028" s="12"/>
      <c r="I2028" s="54"/>
      <c r="L2028" s="13"/>
    </row>
    <row r="2029" spans="6:12" s="53" customFormat="1" x14ac:dyDescent="0.25">
      <c r="F2029" s="54"/>
      <c r="H2029" s="12"/>
      <c r="I2029" s="54"/>
      <c r="L2029" s="13"/>
    </row>
    <row r="2030" spans="6:12" s="53" customFormat="1" x14ac:dyDescent="0.25">
      <c r="F2030" s="54"/>
      <c r="H2030" s="12"/>
      <c r="I2030" s="54"/>
      <c r="L2030" s="13"/>
    </row>
    <row r="2031" spans="6:12" s="53" customFormat="1" x14ac:dyDescent="0.25">
      <c r="F2031" s="54"/>
      <c r="H2031" s="12"/>
      <c r="I2031" s="54"/>
      <c r="L2031" s="13"/>
    </row>
    <row r="2032" spans="6:12" s="53" customFormat="1" x14ac:dyDescent="0.25">
      <c r="F2032" s="54"/>
      <c r="H2032" s="12"/>
      <c r="I2032" s="54"/>
      <c r="L2032" s="13"/>
    </row>
    <row r="2033" spans="6:12" s="53" customFormat="1" x14ac:dyDescent="0.25">
      <c r="F2033" s="54"/>
      <c r="H2033" s="12"/>
      <c r="I2033" s="54"/>
      <c r="L2033" s="13"/>
    </row>
    <row r="2034" spans="6:12" s="53" customFormat="1" x14ac:dyDescent="0.25">
      <c r="F2034" s="54"/>
      <c r="H2034" s="12"/>
      <c r="I2034" s="54"/>
      <c r="L2034" s="13"/>
    </row>
    <row r="2035" spans="6:12" s="53" customFormat="1" x14ac:dyDescent="0.25">
      <c r="F2035" s="54"/>
      <c r="H2035" s="12"/>
      <c r="I2035" s="54"/>
      <c r="L2035" s="13"/>
    </row>
    <row r="2036" spans="6:12" s="53" customFormat="1" x14ac:dyDescent="0.25">
      <c r="F2036" s="54"/>
      <c r="H2036" s="12"/>
      <c r="I2036" s="54"/>
      <c r="L2036" s="13"/>
    </row>
    <row r="2037" spans="6:12" s="53" customFormat="1" x14ac:dyDescent="0.25">
      <c r="F2037" s="54"/>
      <c r="H2037" s="12"/>
      <c r="I2037" s="54"/>
      <c r="L2037" s="13"/>
    </row>
    <row r="2038" spans="6:12" s="53" customFormat="1" x14ac:dyDescent="0.25">
      <c r="F2038" s="54"/>
      <c r="H2038" s="12"/>
      <c r="I2038" s="54"/>
      <c r="L2038" s="13"/>
    </row>
    <row r="2039" spans="6:12" s="53" customFormat="1" x14ac:dyDescent="0.25">
      <c r="F2039" s="54"/>
      <c r="H2039" s="12"/>
      <c r="I2039" s="54"/>
      <c r="L2039" s="13"/>
    </row>
    <row r="2040" spans="6:12" s="53" customFormat="1" x14ac:dyDescent="0.25">
      <c r="F2040" s="54"/>
      <c r="H2040" s="12"/>
      <c r="I2040" s="54"/>
      <c r="L2040" s="13"/>
    </row>
    <row r="2041" spans="6:12" s="53" customFormat="1" x14ac:dyDescent="0.25">
      <c r="F2041" s="54"/>
      <c r="H2041" s="12"/>
      <c r="I2041" s="54"/>
      <c r="L2041" s="13"/>
    </row>
    <row r="2042" spans="6:12" s="53" customFormat="1" x14ac:dyDescent="0.25">
      <c r="F2042" s="54"/>
      <c r="H2042" s="12"/>
      <c r="I2042" s="54"/>
      <c r="L2042" s="13"/>
    </row>
    <row r="2043" spans="6:12" s="53" customFormat="1" x14ac:dyDescent="0.25">
      <c r="F2043" s="54"/>
      <c r="H2043" s="12"/>
      <c r="I2043" s="54"/>
      <c r="L2043" s="13"/>
    </row>
    <row r="2044" spans="6:12" s="53" customFormat="1" x14ac:dyDescent="0.25">
      <c r="F2044" s="54"/>
      <c r="H2044" s="12"/>
      <c r="I2044" s="54"/>
      <c r="L2044" s="13"/>
    </row>
    <row r="2045" spans="6:12" s="53" customFormat="1" x14ac:dyDescent="0.25">
      <c r="F2045" s="54"/>
      <c r="H2045" s="12"/>
      <c r="I2045" s="54"/>
      <c r="L2045" s="13"/>
    </row>
    <row r="2046" spans="6:12" s="53" customFormat="1" x14ac:dyDescent="0.25">
      <c r="F2046" s="54"/>
      <c r="H2046" s="12"/>
      <c r="I2046" s="54"/>
      <c r="L2046" s="13"/>
    </row>
    <row r="2047" spans="6:12" s="53" customFormat="1" x14ac:dyDescent="0.25">
      <c r="F2047" s="54"/>
      <c r="H2047" s="12"/>
      <c r="I2047" s="54"/>
      <c r="L2047" s="13"/>
    </row>
    <row r="2048" spans="6:12" s="53" customFormat="1" x14ac:dyDescent="0.25">
      <c r="F2048" s="54"/>
      <c r="H2048" s="12"/>
      <c r="I2048" s="54"/>
      <c r="L2048" s="13"/>
    </row>
    <row r="2049" spans="6:12" s="53" customFormat="1" x14ac:dyDescent="0.25">
      <c r="F2049" s="54"/>
      <c r="H2049" s="12"/>
      <c r="I2049" s="54"/>
      <c r="L2049" s="13"/>
    </row>
    <row r="2050" spans="6:12" s="53" customFormat="1" x14ac:dyDescent="0.25">
      <c r="F2050" s="54"/>
      <c r="H2050" s="12"/>
      <c r="I2050" s="54"/>
      <c r="L2050" s="13"/>
    </row>
    <row r="2051" spans="6:12" s="53" customFormat="1" x14ac:dyDescent="0.25">
      <c r="F2051" s="54"/>
      <c r="H2051" s="12"/>
      <c r="I2051" s="54"/>
      <c r="L2051" s="13"/>
    </row>
    <row r="2052" spans="6:12" s="53" customFormat="1" x14ac:dyDescent="0.25">
      <c r="F2052" s="54"/>
      <c r="H2052" s="12"/>
      <c r="I2052" s="54"/>
      <c r="L2052" s="13"/>
    </row>
    <row r="2053" spans="6:12" s="53" customFormat="1" x14ac:dyDescent="0.25">
      <c r="F2053" s="54"/>
      <c r="H2053" s="12"/>
      <c r="I2053" s="54"/>
      <c r="L2053" s="13"/>
    </row>
    <row r="2054" spans="6:12" s="53" customFormat="1" x14ac:dyDescent="0.25">
      <c r="F2054" s="54"/>
      <c r="H2054" s="12"/>
      <c r="I2054" s="54"/>
      <c r="L2054" s="13"/>
    </row>
    <row r="2055" spans="6:12" s="53" customFormat="1" x14ac:dyDescent="0.25">
      <c r="F2055" s="54"/>
      <c r="H2055" s="12"/>
      <c r="I2055" s="54"/>
      <c r="L2055" s="13"/>
    </row>
    <row r="2056" spans="6:12" s="53" customFormat="1" x14ac:dyDescent="0.25">
      <c r="F2056" s="54"/>
      <c r="H2056" s="12"/>
      <c r="I2056" s="54"/>
      <c r="L2056" s="13"/>
    </row>
    <row r="2057" spans="6:12" s="53" customFormat="1" x14ac:dyDescent="0.25">
      <c r="F2057" s="54"/>
      <c r="H2057" s="12"/>
      <c r="I2057" s="54"/>
      <c r="L2057" s="13"/>
    </row>
    <row r="2058" spans="6:12" s="53" customFormat="1" x14ac:dyDescent="0.25">
      <c r="F2058" s="54"/>
      <c r="H2058" s="12"/>
      <c r="I2058" s="54"/>
      <c r="L2058" s="13"/>
    </row>
    <row r="2059" spans="6:12" s="53" customFormat="1" x14ac:dyDescent="0.25">
      <c r="F2059" s="54"/>
      <c r="H2059" s="12"/>
      <c r="I2059" s="54"/>
      <c r="L2059" s="13"/>
    </row>
    <row r="2060" spans="6:12" s="53" customFormat="1" x14ac:dyDescent="0.25">
      <c r="F2060" s="54"/>
      <c r="H2060" s="12"/>
      <c r="I2060" s="54"/>
      <c r="L2060" s="13"/>
    </row>
    <row r="2061" spans="6:12" s="53" customFormat="1" x14ac:dyDescent="0.25">
      <c r="F2061" s="54"/>
      <c r="H2061" s="12"/>
      <c r="I2061" s="54"/>
      <c r="L2061" s="13"/>
    </row>
    <row r="2062" spans="6:12" s="53" customFormat="1" x14ac:dyDescent="0.25">
      <c r="F2062" s="54"/>
      <c r="H2062" s="12"/>
      <c r="I2062" s="54"/>
      <c r="L2062" s="13"/>
    </row>
    <row r="2063" spans="6:12" s="53" customFormat="1" x14ac:dyDescent="0.25">
      <c r="F2063" s="54"/>
      <c r="H2063" s="12"/>
      <c r="I2063" s="54"/>
      <c r="L2063" s="13"/>
    </row>
    <row r="2064" spans="6:12" s="53" customFormat="1" x14ac:dyDescent="0.25">
      <c r="F2064" s="54"/>
      <c r="H2064" s="12"/>
      <c r="I2064" s="54"/>
      <c r="L2064" s="13"/>
    </row>
    <row r="2065" spans="6:12" s="53" customFormat="1" x14ac:dyDescent="0.25">
      <c r="F2065" s="54"/>
      <c r="H2065" s="12"/>
      <c r="I2065" s="54"/>
      <c r="L2065" s="13"/>
    </row>
    <row r="2066" spans="6:12" s="53" customFormat="1" x14ac:dyDescent="0.25">
      <c r="F2066" s="54"/>
      <c r="H2066" s="12"/>
      <c r="I2066" s="54"/>
      <c r="L2066" s="13"/>
    </row>
    <row r="2067" spans="6:12" s="53" customFormat="1" x14ac:dyDescent="0.25">
      <c r="F2067" s="54"/>
      <c r="H2067" s="12"/>
      <c r="I2067" s="54"/>
      <c r="L2067" s="13"/>
    </row>
    <row r="2068" spans="6:12" s="53" customFormat="1" x14ac:dyDescent="0.25">
      <c r="F2068" s="54"/>
      <c r="H2068" s="12"/>
      <c r="I2068" s="54"/>
      <c r="L2068" s="13"/>
    </row>
    <row r="2069" spans="6:12" s="53" customFormat="1" x14ac:dyDescent="0.25">
      <c r="F2069" s="54"/>
      <c r="H2069" s="12"/>
      <c r="I2069" s="54"/>
      <c r="L2069" s="13"/>
    </row>
    <row r="2070" spans="6:12" s="53" customFormat="1" x14ac:dyDescent="0.25">
      <c r="F2070" s="54"/>
      <c r="H2070" s="12"/>
      <c r="I2070" s="54"/>
      <c r="L2070" s="13"/>
    </row>
    <row r="2071" spans="6:12" s="53" customFormat="1" x14ac:dyDescent="0.25">
      <c r="F2071" s="54"/>
      <c r="H2071" s="12"/>
      <c r="I2071" s="54"/>
      <c r="L2071" s="13"/>
    </row>
    <row r="2072" spans="6:12" s="53" customFormat="1" x14ac:dyDescent="0.25">
      <c r="F2072" s="54"/>
      <c r="H2072" s="12"/>
      <c r="I2072" s="54"/>
      <c r="L2072" s="13"/>
    </row>
    <row r="2073" spans="6:12" s="53" customFormat="1" x14ac:dyDescent="0.25">
      <c r="F2073" s="54"/>
      <c r="H2073" s="12"/>
      <c r="I2073" s="54"/>
      <c r="L2073" s="13"/>
    </row>
    <row r="2074" spans="6:12" s="53" customFormat="1" x14ac:dyDescent="0.25">
      <c r="F2074" s="54"/>
      <c r="H2074" s="12"/>
      <c r="I2074" s="54"/>
      <c r="L2074" s="13"/>
    </row>
    <row r="2075" spans="6:12" s="53" customFormat="1" x14ac:dyDescent="0.25">
      <c r="F2075" s="54"/>
      <c r="H2075" s="12"/>
      <c r="I2075" s="54"/>
      <c r="L2075" s="13"/>
    </row>
    <row r="2076" spans="6:12" s="53" customFormat="1" x14ac:dyDescent="0.25">
      <c r="F2076" s="54"/>
      <c r="H2076" s="12"/>
      <c r="I2076" s="54"/>
      <c r="L2076" s="13"/>
    </row>
    <row r="2077" spans="6:12" s="53" customFormat="1" x14ac:dyDescent="0.25">
      <c r="F2077" s="54"/>
      <c r="H2077" s="12"/>
      <c r="I2077" s="54"/>
      <c r="L2077" s="13"/>
    </row>
    <row r="2078" spans="6:12" s="53" customFormat="1" x14ac:dyDescent="0.25">
      <c r="F2078" s="54"/>
      <c r="H2078" s="12"/>
      <c r="I2078" s="54"/>
      <c r="L2078" s="13"/>
    </row>
    <row r="2079" spans="6:12" s="53" customFormat="1" x14ac:dyDescent="0.25">
      <c r="F2079" s="54"/>
      <c r="H2079" s="12"/>
      <c r="I2079" s="54"/>
      <c r="L2079" s="13"/>
    </row>
    <row r="2080" spans="6:12" s="53" customFormat="1" x14ac:dyDescent="0.25">
      <c r="F2080" s="54"/>
      <c r="H2080" s="12"/>
      <c r="I2080" s="54"/>
      <c r="L2080" s="13"/>
    </row>
    <row r="2081" spans="6:12" s="53" customFormat="1" x14ac:dyDescent="0.25">
      <c r="F2081" s="54"/>
      <c r="H2081" s="12"/>
      <c r="I2081" s="54"/>
      <c r="L2081" s="13"/>
    </row>
    <row r="2082" spans="6:12" s="53" customFormat="1" x14ac:dyDescent="0.25">
      <c r="F2082" s="54"/>
      <c r="H2082" s="12"/>
      <c r="I2082" s="54"/>
      <c r="L2082" s="13"/>
    </row>
    <row r="2083" spans="6:12" s="53" customFormat="1" x14ac:dyDescent="0.25">
      <c r="F2083" s="54"/>
      <c r="H2083" s="12"/>
      <c r="I2083" s="54"/>
      <c r="L2083" s="13"/>
    </row>
    <row r="2084" spans="6:12" s="53" customFormat="1" x14ac:dyDescent="0.25">
      <c r="F2084" s="54"/>
      <c r="H2084" s="12"/>
      <c r="I2084" s="54"/>
      <c r="L2084" s="13"/>
    </row>
    <row r="2085" spans="6:12" s="53" customFormat="1" x14ac:dyDescent="0.25">
      <c r="F2085" s="54"/>
      <c r="H2085" s="12"/>
      <c r="I2085" s="54"/>
      <c r="L2085" s="13"/>
    </row>
    <row r="2086" spans="6:12" s="53" customFormat="1" x14ac:dyDescent="0.25">
      <c r="F2086" s="54"/>
      <c r="H2086" s="12"/>
      <c r="I2086" s="54"/>
      <c r="L2086" s="13"/>
    </row>
    <row r="2087" spans="6:12" s="53" customFormat="1" x14ac:dyDescent="0.25">
      <c r="F2087" s="54"/>
      <c r="H2087" s="12"/>
      <c r="I2087" s="54"/>
      <c r="L2087" s="13"/>
    </row>
    <row r="2088" spans="6:12" s="53" customFormat="1" x14ac:dyDescent="0.25">
      <c r="F2088" s="54"/>
      <c r="H2088" s="12"/>
      <c r="I2088" s="54"/>
      <c r="L2088" s="13"/>
    </row>
    <row r="2089" spans="6:12" s="53" customFormat="1" x14ac:dyDescent="0.25">
      <c r="F2089" s="54"/>
      <c r="H2089" s="12"/>
      <c r="I2089" s="54"/>
      <c r="L2089" s="13"/>
    </row>
    <row r="2090" spans="6:12" s="53" customFormat="1" x14ac:dyDescent="0.25">
      <c r="F2090" s="54"/>
      <c r="H2090" s="12"/>
      <c r="I2090" s="54"/>
      <c r="L2090" s="13"/>
    </row>
    <row r="2091" spans="6:12" s="53" customFormat="1" x14ac:dyDescent="0.25">
      <c r="F2091" s="54"/>
      <c r="H2091" s="12"/>
      <c r="I2091" s="54"/>
      <c r="L2091" s="13"/>
    </row>
    <row r="2092" spans="6:12" s="53" customFormat="1" x14ac:dyDescent="0.25">
      <c r="F2092" s="54"/>
      <c r="H2092" s="12"/>
      <c r="I2092" s="54"/>
      <c r="L2092" s="13"/>
    </row>
    <row r="2093" spans="6:12" s="53" customFormat="1" x14ac:dyDescent="0.25">
      <c r="F2093" s="54"/>
      <c r="H2093" s="12"/>
      <c r="I2093" s="54"/>
      <c r="L2093" s="13"/>
    </row>
    <row r="2094" spans="6:12" s="53" customFormat="1" x14ac:dyDescent="0.25">
      <c r="F2094" s="54"/>
      <c r="H2094" s="12"/>
      <c r="I2094" s="54"/>
      <c r="L2094" s="13"/>
    </row>
    <row r="2095" spans="6:12" s="53" customFormat="1" x14ac:dyDescent="0.25">
      <c r="F2095" s="54"/>
      <c r="H2095" s="12"/>
      <c r="I2095" s="54"/>
      <c r="L2095" s="13"/>
    </row>
    <row r="2096" spans="6:12" s="53" customFormat="1" x14ac:dyDescent="0.25">
      <c r="F2096" s="54"/>
      <c r="H2096" s="12"/>
      <c r="I2096" s="54"/>
      <c r="L2096" s="13"/>
    </row>
    <row r="2097" spans="6:12" s="53" customFormat="1" x14ac:dyDescent="0.25">
      <c r="F2097" s="54"/>
      <c r="H2097" s="12"/>
      <c r="I2097" s="54"/>
      <c r="L2097" s="13"/>
    </row>
    <row r="2098" spans="6:12" s="53" customFormat="1" x14ac:dyDescent="0.25">
      <c r="F2098" s="54"/>
      <c r="H2098" s="12"/>
      <c r="I2098" s="54"/>
      <c r="L2098" s="13"/>
    </row>
    <row r="2099" spans="6:12" s="53" customFormat="1" x14ac:dyDescent="0.25">
      <c r="F2099" s="54"/>
      <c r="H2099" s="12"/>
      <c r="I2099" s="54"/>
      <c r="L2099" s="13"/>
    </row>
    <row r="2100" spans="6:12" s="53" customFormat="1" x14ac:dyDescent="0.25">
      <c r="F2100" s="54"/>
      <c r="H2100" s="12"/>
      <c r="I2100" s="54"/>
      <c r="L2100" s="13"/>
    </row>
    <row r="2101" spans="6:12" s="53" customFormat="1" x14ac:dyDescent="0.25">
      <c r="F2101" s="54"/>
      <c r="H2101" s="12"/>
      <c r="I2101" s="54"/>
      <c r="L2101" s="13"/>
    </row>
    <row r="2102" spans="6:12" s="53" customFormat="1" x14ac:dyDescent="0.25">
      <c r="F2102" s="54"/>
      <c r="H2102" s="12"/>
      <c r="I2102" s="54"/>
      <c r="L2102" s="13"/>
    </row>
    <row r="2103" spans="6:12" s="53" customFormat="1" x14ac:dyDescent="0.25">
      <c r="F2103" s="54"/>
      <c r="H2103" s="12"/>
      <c r="I2103" s="54"/>
      <c r="L2103" s="13"/>
    </row>
    <row r="2104" spans="6:12" s="53" customFormat="1" x14ac:dyDescent="0.25">
      <c r="F2104" s="54"/>
      <c r="H2104" s="12"/>
      <c r="I2104" s="54"/>
      <c r="L2104" s="13"/>
    </row>
    <row r="2105" spans="6:12" s="53" customFormat="1" x14ac:dyDescent="0.25">
      <c r="F2105" s="54"/>
      <c r="H2105" s="12"/>
      <c r="I2105" s="54"/>
      <c r="L2105" s="13"/>
    </row>
    <row r="2106" spans="6:12" s="53" customFormat="1" x14ac:dyDescent="0.25">
      <c r="F2106" s="54"/>
      <c r="H2106" s="12"/>
      <c r="I2106" s="54"/>
      <c r="L2106" s="13"/>
    </row>
    <row r="2107" spans="6:12" s="53" customFormat="1" x14ac:dyDescent="0.25">
      <c r="F2107" s="54"/>
      <c r="H2107" s="12"/>
      <c r="I2107" s="54"/>
      <c r="L2107" s="13"/>
    </row>
    <row r="2108" spans="6:12" s="53" customFormat="1" x14ac:dyDescent="0.25">
      <c r="F2108" s="54"/>
      <c r="H2108" s="12"/>
      <c r="I2108" s="54"/>
      <c r="L2108" s="13"/>
    </row>
    <row r="2109" spans="6:12" s="53" customFormat="1" x14ac:dyDescent="0.25">
      <c r="F2109" s="54"/>
      <c r="H2109" s="12"/>
      <c r="I2109" s="54"/>
      <c r="L2109" s="13"/>
    </row>
    <row r="2110" spans="6:12" s="53" customFormat="1" x14ac:dyDescent="0.25">
      <c r="F2110" s="54"/>
      <c r="H2110" s="12"/>
      <c r="I2110" s="54"/>
      <c r="L2110" s="13"/>
    </row>
    <row r="2111" spans="6:12" s="53" customFormat="1" x14ac:dyDescent="0.25">
      <c r="F2111" s="54"/>
      <c r="H2111" s="12"/>
      <c r="I2111" s="54"/>
      <c r="L2111" s="13"/>
    </row>
    <row r="2112" spans="6:12" s="53" customFormat="1" x14ac:dyDescent="0.25">
      <c r="F2112" s="54"/>
      <c r="H2112" s="12"/>
      <c r="I2112" s="54"/>
      <c r="L2112" s="13"/>
    </row>
    <row r="2113" spans="6:12" s="53" customFormat="1" x14ac:dyDescent="0.25">
      <c r="F2113" s="54"/>
      <c r="H2113" s="12"/>
      <c r="I2113" s="54"/>
      <c r="L2113" s="13"/>
    </row>
    <row r="2114" spans="6:12" s="53" customFormat="1" x14ac:dyDescent="0.25">
      <c r="F2114" s="54"/>
      <c r="H2114" s="12"/>
      <c r="I2114" s="54"/>
      <c r="L2114" s="13"/>
    </row>
    <row r="2115" spans="6:12" s="53" customFormat="1" x14ac:dyDescent="0.25">
      <c r="F2115" s="54"/>
      <c r="H2115" s="12"/>
      <c r="I2115" s="54"/>
      <c r="L2115" s="13"/>
    </row>
    <row r="2116" spans="6:12" s="53" customFormat="1" x14ac:dyDescent="0.25">
      <c r="F2116" s="54"/>
      <c r="H2116" s="12"/>
      <c r="I2116" s="54"/>
      <c r="L2116" s="13"/>
    </row>
    <row r="2117" spans="6:12" s="53" customFormat="1" x14ac:dyDescent="0.25">
      <c r="F2117" s="54"/>
      <c r="H2117" s="12"/>
      <c r="I2117" s="54"/>
      <c r="L2117" s="13"/>
    </row>
    <row r="2118" spans="6:12" s="53" customFormat="1" x14ac:dyDescent="0.25">
      <c r="F2118" s="54"/>
      <c r="H2118" s="12"/>
      <c r="I2118" s="54"/>
      <c r="L2118" s="13"/>
    </row>
    <row r="2119" spans="6:12" s="53" customFormat="1" x14ac:dyDescent="0.25">
      <c r="F2119" s="54"/>
      <c r="H2119" s="12"/>
      <c r="I2119" s="54"/>
      <c r="L2119" s="13"/>
    </row>
    <row r="2120" spans="6:12" s="53" customFormat="1" x14ac:dyDescent="0.25">
      <c r="F2120" s="54"/>
      <c r="H2120" s="12"/>
      <c r="I2120" s="54"/>
      <c r="L2120" s="13"/>
    </row>
    <row r="2121" spans="6:12" s="53" customFormat="1" x14ac:dyDescent="0.25">
      <c r="F2121" s="54"/>
      <c r="H2121" s="12"/>
      <c r="I2121" s="54"/>
      <c r="L2121" s="13"/>
    </row>
    <row r="2122" spans="6:12" s="53" customFormat="1" x14ac:dyDescent="0.25">
      <c r="F2122" s="54"/>
      <c r="H2122" s="12"/>
      <c r="I2122" s="54"/>
      <c r="L2122" s="13"/>
    </row>
    <row r="2123" spans="6:12" s="53" customFormat="1" x14ac:dyDescent="0.25">
      <c r="F2123" s="54"/>
      <c r="H2123" s="12"/>
      <c r="I2123" s="54"/>
      <c r="L2123" s="13"/>
    </row>
    <row r="2124" spans="6:12" s="53" customFormat="1" x14ac:dyDescent="0.25">
      <c r="F2124" s="54"/>
      <c r="H2124" s="12"/>
      <c r="I2124" s="54"/>
      <c r="L2124" s="13"/>
    </row>
    <row r="2125" spans="6:12" s="53" customFormat="1" x14ac:dyDescent="0.25">
      <c r="F2125" s="54"/>
      <c r="H2125" s="12"/>
      <c r="I2125" s="54"/>
      <c r="L2125" s="13"/>
    </row>
    <row r="2126" spans="6:12" s="53" customFormat="1" x14ac:dyDescent="0.25">
      <c r="F2126" s="54"/>
      <c r="H2126" s="12"/>
      <c r="I2126" s="54"/>
      <c r="L2126" s="13"/>
    </row>
    <row r="2127" spans="6:12" s="53" customFormat="1" x14ac:dyDescent="0.25">
      <c r="F2127" s="54"/>
      <c r="H2127" s="12"/>
      <c r="I2127" s="54"/>
      <c r="L2127" s="13"/>
    </row>
    <row r="2128" spans="6:12" s="53" customFormat="1" x14ac:dyDescent="0.25">
      <c r="F2128" s="54"/>
      <c r="H2128" s="12"/>
      <c r="I2128" s="54"/>
      <c r="L2128" s="13"/>
    </row>
    <row r="2129" spans="6:12" s="53" customFormat="1" x14ac:dyDescent="0.25">
      <c r="F2129" s="54"/>
      <c r="H2129" s="12"/>
      <c r="I2129" s="54"/>
      <c r="L2129" s="13"/>
    </row>
    <row r="2130" spans="6:12" s="53" customFormat="1" x14ac:dyDescent="0.25">
      <c r="F2130" s="54"/>
      <c r="H2130" s="12"/>
      <c r="I2130" s="54"/>
      <c r="L2130" s="13"/>
    </row>
    <row r="2131" spans="6:12" s="53" customFormat="1" x14ac:dyDescent="0.25">
      <c r="F2131" s="54"/>
      <c r="H2131" s="12"/>
      <c r="I2131" s="54"/>
      <c r="L2131" s="13"/>
    </row>
    <row r="2132" spans="6:12" s="53" customFormat="1" x14ac:dyDescent="0.25">
      <c r="F2132" s="54"/>
      <c r="H2132" s="12"/>
      <c r="I2132" s="54"/>
      <c r="L2132" s="13"/>
    </row>
    <row r="2133" spans="6:12" s="53" customFormat="1" x14ac:dyDescent="0.25">
      <c r="F2133" s="54"/>
      <c r="H2133" s="12"/>
      <c r="I2133" s="54"/>
      <c r="L2133" s="13"/>
    </row>
    <row r="2134" spans="6:12" s="53" customFormat="1" x14ac:dyDescent="0.25">
      <c r="F2134" s="54"/>
      <c r="H2134" s="12"/>
      <c r="I2134" s="54"/>
      <c r="L2134" s="13"/>
    </row>
    <row r="2135" spans="6:12" s="53" customFormat="1" x14ac:dyDescent="0.25">
      <c r="F2135" s="54"/>
      <c r="H2135" s="12"/>
      <c r="I2135" s="54"/>
      <c r="L2135" s="13"/>
    </row>
    <row r="2136" spans="6:12" s="53" customFormat="1" x14ac:dyDescent="0.25">
      <c r="F2136" s="54"/>
      <c r="H2136" s="12"/>
      <c r="I2136" s="54"/>
      <c r="L2136" s="13"/>
    </row>
    <row r="2137" spans="6:12" s="53" customFormat="1" x14ac:dyDescent="0.25">
      <c r="F2137" s="54"/>
      <c r="H2137" s="12"/>
      <c r="I2137" s="54"/>
      <c r="L2137" s="13"/>
    </row>
    <row r="2138" spans="6:12" s="53" customFormat="1" x14ac:dyDescent="0.25">
      <c r="F2138" s="54"/>
      <c r="H2138" s="12"/>
      <c r="I2138" s="54"/>
      <c r="L2138" s="13"/>
    </row>
    <row r="2139" spans="6:12" s="53" customFormat="1" x14ac:dyDescent="0.25">
      <c r="F2139" s="54"/>
      <c r="H2139" s="12"/>
      <c r="I2139" s="54"/>
      <c r="L2139" s="13"/>
    </row>
    <row r="2140" spans="6:12" s="53" customFormat="1" x14ac:dyDescent="0.25">
      <c r="F2140" s="54"/>
      <c r="H2140" s="12"/>
      <c r="I2140" s="54"/>
      <c r="L2140" s="13"/>
    </row>
    <row r="2141" spans="6:12" s="53" customFormat="1" x14ac:dyDescent="0.25">
      <c r="F2141" s="54"/>
      <c r="H2141" s="12"/>
      <c r="I2141" s="54"/>
      <c r="L2141" s="13"/>
    </row>
    <row r="2142" spans="6:12" s="53" customFormat="1" x14ac:dyDescent="0.25">
      <c r="F2142" s="54"/>
      <c r="H2142" s="12"/>
      <c r="I2142" s="54"/>
      <c r="L2142" s="13"/>
    </row>
    <row r="2143" spans="6:12" s="53" customFormat="1" x14ac:dyDescent="0.25">
      <c r="F2143" s="54"/>
      <c r="H2143" s="12"/>
      <c r="I2143" s="54"/>
      <c r="L2143" s="13"/>
    </row>
    <row r="2144" spans="6:12" s="53" customFormat="1" x14ac:dyDescent="0.25">
      <c r="F2144" s="54"/>
      <c r="H2144" s="12"/>
      <c r="I2144" s="54"/>
      <c r="L2144" s="13"/>
    </row>
    <row r="2145" spans="6:12" s="53" customFormat="1" x14ac:dyDescent="0.25">
      <c r="F2145" s="54"/>
      <c r="H2145" s="12"/>
      <c r="I2145" s="54"/>
      <c r="L2145" s="13"/>
    </row>
    <row r="2146" spans="6:12" s="53" customFormat="1" x14ac:dyDescent="0.25">
      <c r="F2146" s="54"/>
      <c r="H2146" s="12"/>
      <c r="I2146" s="54"/>
      <c r="L2146" s="13"/>
    </row>
    <row r="2147" spans="6:12" s="53" customFormat="1" x14ac:dyDescent="0.25">
      <c r="F2147" s="54"/>
      <c r="H2147" s="12"/>
      <c r="I2147" s="54"/>
      <c r="L2147" s="13"/>
    </row>
    <row r="2148" spans="6:12" s="53" customFormat="1" x14ac:dyDescent="0.25">
      <c r="F2148" s="54"/>
      <c r="H2148" s="12"/>
      <c r="I2148" s="54"/>
      <c r="L2148" s="13"/>
    </row>
    <row r="2149" spans="6:12" s="53" customFormat="1" x14ac:dyDescent="0.25">
      <c r="F2149" s="54"/>
      <c r="H2149" s="12"/>
      <c r="I2149" s="54"/>
      <c r="L2149" s="13"/>
    </row>
    <row r="2150" spans="6:12" s="53" customFormat="1" x14ac:dyDescent="0.25">
      <c r="F2150" s="54"/>
      <c r="H2150" s="12"/>
      <c r="I2150" s="54"/>
      <c r="L2150" s="13"/>
    </row>
    <row r="2151" spans="6:12" s="53" customFormat="1" x14ac:dyDescent="0.25">
      <c r="F2151" s="54"/>
      <c r="H2151" s="12"/>
      <c r="I2151" s="54"/>
      <c r="L2151" s="13"/>
    </row>
    <row r="2152" spans="6:12" s="53" customFormat="1" x14ac:dyDescent="0.25">
      <c r="F2152" s="54"/>
      <c r="H2152" s="12"/>
      <c r="I2152" s="54"/>
      <c r="L2152" s="13"/>
    </row>
    <row r="2153" spans="6:12" s="53" customFormat="1" x14ac:dyDescent="0.25">
      <c r="F2153" s="54"/>
      <c r="H2153" s="12"/>
      <c r="I2153" s="54"/>
      <c r="L2153" s="13"/>
    </row>
    <row r="2154" spans="6:12" s="53" customFormat="1" x14ac:dyDescent="0.25">
      <c r="F2154" s="54"/>
      <c r="H2154" s="12"/>
      <c r="I2154" s="54"/>
      <c r="L2154" s="13"/>
    </row>
    <row r="2155" spans="6:12" s="53" customFormat="1" x14ac:dyDescent="0.25">
      <c r="F2155" s="54"/>
      <c r="H2155" s="12"/>
      <c r="I2155" s="54"/>
      <c r="L2155" s="13"/>
    </row>
    <row r="2156" spans="6:12" s="53" customFormat="1" x14ac:dyDescent="0.25">
      <c r="F2156" s="54"/>
      <c r="H2156" s="12"/>
      <c r="I2156" s="54"/>
      <c r="L2156" s="13"/>
    </row>
    <row r="2157" spans="6:12" s="53" customFormat="1" x14ac:dyDescent="0.25">
      <c r="F2157" s="54"/>
      <c r="H2157" s="12"/>
      <c r="I2157" s="54"/>
      <c r="L2157" s="13"/>
    </row>
    <row r="2158" spans="6:12" s="53" customFormat="1" x14ac:dyDescent="0.25">
      <c r="F2158" s="54"/>
      <c r="H2158" s="12"/>
      <c r="I2158" s="54"/>
      <c r="L2158" s="13"/>
    </row>
    <row r="2159" spans="6:12" s="53" customFormat="1" x14ac:dyDescent="0.25">
      <c r="F2159" s="54"/>
      <c r="H2159" s="12"/>
      <c r="I2159" s="54"/>
      <c r="L2159" s="13"/>
    </row>
    <row r="2160" spans="6:12" s="53" customFormat="1" x14ac:dyDescent="0.25">
      <c r="F2160" s="54"/>
      <c r="H2160" s="12"/>
      <c r="I2160" s="54"/>
      <c r="L2160" s="13"/>
    </row>
    <row r="2161" spans="6:12" s="53" customFormat="1" x14ac:dyDescent="0.25">
      <c r="F2161" s="54"/>
      <c r="H2161" s="12"/>
      <c r="I2161" s="54"/>
      <c r="L2161" s="13"/>
    </row>
    <row r="2162" spans="6:12" s="53" customFormat="1" x14ac:dyDescent="0.25">
      <c r="F2162" s="54"/>
      <c r="H2162" s="12"/>
      <c r="I2162" s="54"/>
      <c r="L2162" s="13"/>
    </row>
    <row r="2163" spans="6:12" s="53" customFormat="1" x14ac:dyDescent="0.25">
      <c r="F2163" s="54"/>
      <c r="H2163" s="12"/>
      <c r="I2163" s="54"/>
      <c r="L2163" s="13"/>
    </row>
    <row r="2164" spans="6:12" s="53" customFormat="1" x14ac:dyDescent="0.25">
      <c r="F2164" s="54"/>
      <c r="H2164" s="12"/>
      <c r="I2164" s="54"/>
      <c r="L2164" s="13"/>
    </row>
    <row r="2165" spans="6:12" s="53" customFormat="1" x14ac:dyDescent="0.25">
      <c r="F2165" s="54"/>
      <c r="H2165" s="12"/>
      <c r="I2165" s="54"/>
      <c r="L2165" s="13"/>
    </row>
    <row r="2166" spans="6:12" s="53" customFormat="1" x14ac:dyDescent="0.25">
      <c r="F2166" s="54"/>
      <c r="H2166" s="12"/>
      <c r="I2166" s="54"/>
      <c r="L2166" s="13"/>
    </row>
    <row r="2167" spans="6:12" s="53" customFormat="1" x14ac:dyDescent="0.25">
      <c r="F2167" s="54"/>
      <c r="H2167" s="12"/>
      <c r="I2167" s="54"/>
      <c r="L2167" s="13"/>
    </row>
    <row r="2168" spans="6:12" s="53" customFormat="1" x14ac:dyDescent="0.25">
      <c r="F2168" s="54"/>
      <c r="H2168" s="12"/>
      <c r="I2168" s="54"/>
      <c r="L2168" s="13"/>
    </row>
    <row r="2169" spans="6:12" s="53" customFormat="1" x14ac:dyDescent="0.25">
      <c r="F2169" s="54"/>
      <c r="H2169" s="12"/>
      <c r="I2169" s="54"/>
      <c r="L2169" s="13"/>
    </row>
    <row r="2170" spans="6:12" s="53" customFormat="1" x14ac:dyDescent="0.25">
      <c r="F2170" s="54"/>
      <c r="H2170" s="12"/>
      <c r="I2170" s="54"/>
      <c r="L2170" s="13"/>
    </row>
    <row r="2171" spans="6:12" s="53" customFormat="1" x14ac:dyDescent="0.25">
      <c r="F2171" s="54"/>
      <c r="H2171" s="12"/>
      <c r="I2171" s="54"/>
      <c r="L2171" s="13"/>
    </row>
    <row r="2172" spans="6:12" s="53" customFormat="1" x14ac:dyDescent="0.25">
      <c r="F2172" s="54"/>
      <c r="H2172" s="12"/>
      <c r="I2172" s="54"/>
      <c r="L2172" s="13"/>
    </row>
    <row r="2173" spans="6:12" s="53" customFormat="1" x14ac:dyDescent="0.25">
      <c r="F2173" s="54"/>
      <c r="H2173" s="12"/>
      <c r="I2173" s="54"/>
      <c r="L2173" s="13"/>
    </row>
    <row r="2174" spans="6:12" s="53" customFormat="1" x14ac:dyDescent="0.25">
      <c r="F2174" s="54"/>
      <c r="H2174" s="12"/>
      <c r="I2174" s="54"/>
      <c r="L2174" s="13"/>
    </row>
    <row r="2175" spans="6:12" s="53" customFormat="1" x14ac:dyDescent="0.25">
      <c r="F2175" s="54"/>
      <c r="H2175" s="12"/>
      <c r="I2175" s="54"/>
      <c r="L2175" s="13"/>
    </row>
    <row r="2176" spans="6:12" s="53" customFormat="1" x14ac:dyDescent="0.25">
      <c r="F2176" s="54"/>
      <c r="H2176" s="12"/>
      <c r="I2176" s="54"/>
      <c r="L2176" s="13"/>
    </row>
    <row r="2177" spans="6:12" s="53" customFormat="1" x14ac:dyDescent="0.25">
      <c r="F2177" s="54"/>
      <c r="H2177" s="12"/>
      <c r="I2177" s="54"/>
      <c r="L2177" s="13"/>
    </row>
    <row r="2178" spans="6:12" s="53" customFormat="1" x14ac:dyDescent="0.25">
      <c r="F2178" s="54"/>
      <c r="H2178" s="12"/>
      <c r="I2178" s="54"/>
      <c r="L2178" s="13"/>
    </row>
    <row r="2179" spans="6:12" s="53" customFormat="1" x14ac:dyDescent="0.25">
      <c r="F2179" s="54"/>
      <c r="H2179" s="12"/>
      <c r="I2179" s="54"/>
      <c r="L2179" s="13"/>
    </row>
    <row r="2180" spans="6:12" s="53" customFormat="1" x14ac:dyDescent="0.25">
      <c r="F2180" s="54"/>
      <c r="H2180" s="12"/>
      <c r="I2180" s="54"/>
      <c r="L2180" s="13"/>
    </row>
    <row r="2181" spans="6:12" s="53" customFormat="1" x14ac:dyDescent="0.25">
      <c r="F2181" s="54"/>
      <c r="H2181" s="12"/>
      <c r="I2181" s="54"/>
      <c r="L2181" s="13"/>
    </row>
    <row r="2182" spans="6:12" s="53" customFormat="1" x14ac:dyDescent="0.25">
      <c r="F2182" s="54"/>
      <c r="H2182" s="12"/>
      <c r="I2182" s="54"/>
      <c r="L2182" s="13"/>
    </row>
    <row r="2183" spans="6:12" s="53" customFormat="1" x14ac:dyDescent="0.25">
      <c r="F2183" s="54"/>
      <c r="H2183" s="12"/>
      <c r="I2183" s="54"/>
      <c r="L2183" s="13"/>
    </row>
    <row r="2184" spans="6:12" s="53" customFormat="1" x14ac:dyDescent="0.25">
      <c r="F2184" s="54"/>
      <c r="H2184" s="12"/>
      <c r="I2184" s="54"/>
      <c r="L2184" s="13"/>
    </row>
    <row r="2185" spans="6:12" s="53" customFormat="1" x14ac:dyDescent="0.25">
      <c r="F2185" s="54"/>
      <c r="H2185" s="12"/>
      <c r="I2185" s="54"/>
      <c r="L2185" s="13"/>
    </row>
    <row r="2186" spans="6:12" s="53" customFormat="1" x14ac:dyDescent="0.25">
      <c r="F2186" s="54"/>
      <c r="H2186" s="12"/>
      <c r="I2186" s="54"/>
      <c r="L2186" s="13"/>
    </row>
    <row r="2187" spans="6:12" s="53" customFormat="1" x14ac:dyDescent="0.25">
      <c r="F2187" s="54"/>
      <c r="H2187" s="12"/>
      <c r="I2187" s="54"/>
      <c r="L2187" s="13"/>
    </row>
    <row r="2188" spans="6:12" s="53" customFormat="1" x14ac:dyDescent="0.25">
      <c r="F2188" s="54"/>
      <c r="H2188" s="12"/>
      <c r="I2188" s="54"/>
      <c r="L2188" s="13"/>
    </row>
    <row r="2189" spans="6:12" s="53" customFormat="1" x14ac:dyDescent="0.25">
      <c r="F2189" s="54"/>
      <c r="H2189" s="12"/>
      <c r="I2189" s="54"/>
      <c r="L2189" s="13"/>
    </row>
    <row r="2190" spans="6:12" s="53" customFormat="1" x14ac:dyDescent="0.25">
      <c r="F2190" s="54"/>
      <c r="H2190" s="12"/>
      <c r="I2190" s="54"/>
      <c r="L2190" s="13"/>
    </row>
    <row r="2191" spans="6:12" s="53" customFormat="1" x14ac:dyDescent="0.25">
      <c r="F2191" s="54"/>
      <c r="H2191" s="12"/>
      <c r="I2191" s="54"/>
      <c r="L2191" s="13"/>
    </row>
    <row r="2192" spans="6:12" s="53" customFormat="1" x14ac:dyDescent="0.25">
      <c r="F2192" s="54"/>
      <c r="H2192" s="12"/>
      <c r="I2192" s="54"/>
      <c r="L2192" s="13"/>
    </row>
    <row r="2193" spans="6:12" s="53" customFormat="1" x14ac:dyDescent="0.25">
      <c r="F2193" s="54"/>
      <c r="H2193" s="12"/>
      <c r="I2193" s="54"/>
      <c r="L2193" s="13"/>
    </row>
    <row r="2194" spans="6:12" s="53" customFormat="1" x14ac:dyDescent="0.25">
      <c r="F2194" s="54"/>
      <c r="H2194" s="12"/>
      <c r="I2194" s="54"/>
      <c r="L2194" s="13"/>
    </row>
    <row r="2195" spans="6:12" s="53" customFormat="1" x14ac:dyDescent="0.25">
      <c r="F2195" s="54"/>
      <c r="H2195" s="12"/>
      <c r="I2195" s="54"/>
      <c r="L2195" s="13"/>
    </row>
    <row r="2196" spans="6:12" s="53" customFormat="1" x14ac:dyDescent="0.25">
      <c r="F2196" s="54"/>
      <c r="H2196" s="12"/>
      <c r="I2196" s="54"/>
      <c r="L2196" s="13"/>
    </row>
    <row r="2197" spans="6:12" s="53" customFormat="1" x14ac:dyDescent="0.25">
      <c r="F2197" s="54"/>
      <c r="H2197" s="12"/>
      <c r="I2197" s="54"/>
      <c r="L2197" s="13"/>
    </row>
    <row r="2198" spans="6:12" s="53" customFormat="1" x14ac:dyDescent="0.25">
      <c r="F2198" s="54"/>
      <c r="H2198" s="12"/>
      <c r="I2198" s="54"/>
      <c r="L2198" s="13"/>
    </row>
    <row r="2199" spans="6:12" s="53" customFormat="1" x14ac:dyDescent="0.25">
      <c r="F2199" s="54"/>
      <c r="H2199" s="12"/>
      <c r="I2199" s="54"/>
      <c r="L2199" s="13"/>
    </row>
    <row r="2200" spans="6:12" s="53" customFormat="1" x14ac:dyDescent="0.25">
      <c r="F2200" s="54"/>
      <c r="H2200" s="12"/>
      <c r="I2200" s="54"/>
      <c r="L2200" s="13"/>
    </row>
    <row r="2201" spans="6:12" s="53" customFormat="1" x14ac:dyDescent="0.25">
      <c r="F2201" s="54"/>
      <c r="H2201" s="12"/>
      <c r="I2201" s="54"/>
      <c r="L2201" s="13"/>
    </row>
    <row r="2202" spans="6:12" s="53" customFormat="1" x14ac:dyDescent="0.25">
      <c r="F2202" s="54"/>
      <c r="H2202" s="12"/>
      <c r="I2202" s="54"/>
      <c r="L2202" s="13"/>
    </row>
    <row r="2203" spans="6:12" s="53" customFormat="1" x14ac:dyDescent="0.25">
      <c r="F2203" s="54"/>
      <c r="H2203" s="12"/>
      <c r="I2203" s="54"/>
      <c r="L2203" s="13"/>
    </row>
    <row r="2204" spans="6:12" s="53" customFormat="1" x14ac:dyDescent="0.25">
      <c r="F2204" s="54"/>
      <c r="H2204" s="12"/>
      <c r="I2204" s="54"/>
      <c r="L2204" s="13"/>
    </row>
    <row r="2205" spans="6:12" s="53" customFormat="1" x14ac:dyDescent="0.25">
      <c r="F2205" s="54"/>
      <c r="H2205" s="12"/>
      <c r="I2205" s="54"/>
      <c r="L2205" s="13"/>
    </row>
    <row r="2206" spans="6:12" s="53" customFormat="1" x14ac:dyDescent="0.25">
      <c r="F2206" s="54"/>
      <c r="H2206" s="12"/>
      <c r="I2206" s="54"/>
      <c r="L2206" s="13"/>
    </row>
    <row r="2207" spans="6:12" s="53" customFormat="1" x14ac:dyDescent="0.25">
      <c r="F2207" s="54"/>
      <c r="H2207" s="12"/>
      <c r="I2207" s="54"/>
      <c r="L2207" s="13"/>
    </row>
    <row r="2208" spans="6:12" s="53" customFormat="1" x14ac:dyDescent="0.25">
      <c r="F2208" s="54"/>
      <c r="H2208" s="12"/>
      <c r="I2208" s="54"/>
      <c r="L2208" s="13"/>
    </row>
    <row r="2209" spans="4:12" s="53" customFormat="1" x14ac:dyDescent="0.25">
      <c r="F2209" s="54"/>
      <c r="H2209" s="12"/>
      <c r="I2209" s="54"/>
      <c r="L2209" s="13"/>
    </row>
    <row r="2210" spans="4:12" s="53" customFormat="1" x14ac:dyDescent="0.25">
      <c r="F2210" s="54"/>
      <c r="H2210" s="12"/>
      <c r="I2210" s="54"/>
      <c r="L2210" s="13"/>
    </row>
    <row r="2211" spans="4:12" x14ac:dyDescent="0.25">
      <c r="D2211" s="53"/>
      <c r="E2211" s="53"/>
      <c r="F2211" s="54"/>
      <c r="G2211" s="53"/>
      <c r="L2211" s="13"/>
    </row>
    <row r="2212" spans="4:12" x14ac:dyDescent="0.25">
      <c r="D2212" s="53"/>
      <c r="E2212" s="53"/>
      <c r="F2212" s="54"/>
      <c r="G2212" s="53"/>
      <c r="L2212" s="13"/>
    </row>
    <row r="2213" spans="4:12" x14ac:dyDescent="0.25">
      <c r="D2213" s="53"/>
      <c r="E2213" s="53"/>
      <c r="F2213" s="54"/>
      <c r="G2213" s="53"/>
      <c r="L2213" s="13"/>
    </row>
    <row r="2214" spans="4:12" x14ac:dyDescent="0.25">
      <c r="D2214" s="53"/>
      <c r="E2214" s="53"/>
      <c r="F2214" s="54"/>
      <c r="G2214" s="53"/>
      <c r="L2214" s="13"/>
    </row>
    <row r="2215" spans="4:12" x14ac:dyDescent="0.25">
      <c r="D2215" s="53"/>
      <c r="E2215" s="53"/>
      <c r="F2215" s="54"/>
      <c r="G2215" s="53"/>
      <c r="L2215" s="13"/>
    </row>
    <row r="2216" spans="4:12" x14ac:dyDescent="0.25">
      <c r="D2216" s="53"/>
      <c r="E2216" s="53"/>
      <c r="F2216" s="54"/>
      <c r="G2216" s="53"/>
      <c r="L2216" s="13"/>
    </row>
    <row r="2217" spans="4:12" x14ac:dyDescent="0.25">
      <c r="D2217" s="53"/>
      <c r="E2217" s="53"/>
      <c r="F2217" s="54"/>
      <c r="G2217" s="53"/>
      <c r="L2217" s="13"/>
    </row>
    <row r="2218" spans="4:12" x14ac:dyDescent="0.25">
      <c r="D2218" s="53"/>
      <c r="E2218" s="53"/>
      <c r="F2218" s="54"/>
      <c r="G2218" s="53"/>
      <c r="L2218" s="13"/>
    </row>
  </sheetData>
  <sortState ref="A15:S363">
    <sortCondition ref="A15:A365"/>
  </sortState>
  <mergeCells count="14">
    <mergeCell ref="A6:T6"/>
    <mergeCell ref="A7:T7"/>
    <mergeCell ref="A9:T9"/>
    <mergeCell ref="A10:T10"/>
    <mergeCell ref="J12:P12"/>
    <mergeCell ref="Q12:R12"/>
    <mergeCell ref="S12:S14"/>
    <mergeCell ref="T12:T14"/>
    <mergeCell ref="J13:K13"/>
    <mergeCell ref="L13:L14"/>
    <mergeCell ref="M13:N13"/>
    <mergeCell ref="O13:O14"/>
    <mergeCell ref="Q13:Q14"/>
    <mergeCell ref="R13:R14"/>
  </mergeCells>
  <pageMargins left="0.21" right="0.2" top="0.75" bottom="0.75" header="0.3" footer="0.3"/>
  <pageSetup paperSize="5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218"/>
  <sheetViews>
    <sheetView zoomScale="70" zoomScaleNormal="70" workbookViewId="0">
      <selection activeCell="E8" sqref="E8"/>
    </sheetView>
  </sheetViews>
  <sheetFormatPr baseColWidth="10" defaultColWidth="8.5703125" defaultRowHeight="15" x14ac:dyDescent="0.25"/>
  <cols>
    <col min="1" max="1" width="17.28515625" style="53" bestFit="1" customWidth="1"/>
    <col min="2" max="2" width="34.28515625" style="53" bestFit="1" customWidth="1"/>
    <col min="3" max="3" width="32.7109375" style="53" bestFit="1" customWidth="1"/>
    <col min="4" max="4" width="58.28515625" style="59" customWidth="1"/>
    <col min="5" max="5" width="52.28515625" style="59" customWidth="1"/>
    <col min="6" max="6" width="17.5703125" style="68" customWidth="1"/>
    <col min="7" max="7" width="24.140625" style="59" customWidth="1"/>
    <col min="8" max="11" width="8.5703125" style="59" customWidth="1"/>
    <col min="12" max="16384" width="8.5703125" style="59"/>
  </cols>
  <sheetData>
    <row r="1" spans="1:7" s="53" customFormat="1" x14ac:dyDescent="0.25">
      <c r="F1" s="54"/>
    </row>
    <row r="2" spans="1:7" s="53" customFormat="1" x14ac:dyDescent="0.25">
      <c r="F2" s="54"/>
    </row>
    <row r="3" spans="1:7" s="53" customFormat="1" ht="26.25" x14ac:dyDescent="0.25">
      <c r="D3" s="14"/>
      <c r="E3" s="14"/>
      <c r="F3" s="73"/>
      <c r="G3" s="73"/>
    </row>
    <row r="4" spans="1:7" s="53" customFormat="1" ht="18.75" x14ac:dyDescent="0.25">
      <c r="D4" s="3"/>
      <c r="E4" s="3"/>
      <c r="F4" s="74"/>
      <c r="G4" s="74"/>
    </row>
    <row r="5" spans="1:7" s="53" customFormat="1" x14ac:dyDescent="0.25">
      <c r="D5" s="4"/>
      <c r="E5" s="4"/>
      <c r="F5" s="5"/>
      <c r="G5" s="5"/>
    </row>
    <row r="6" spans="1:7" s="53" customFormat="1" ht="26.25" x14ac:dyDescent="0.25">
      <c r="A6" s="77" t="s">
        <v>0</v>
      </c>
      <c r="B6" s="77"/>
      <c r="C6" s="77"/>
      <c r="D6" s="77"/>
      <c r="E6" s="77"/>
      <c r="F6" s="77"/>
      <c r="G6" s="77"/>
    </row>
    <row r="7" spans="1:7" s="53" customFormat="1" ht="18.75" x14ac:dyDescent="0.25">
      <c r="A7" s="78" t="s">
        <v>102</v>
      </c>
      <c r="B7" s="78"/>
      <c r="C7" s="78"/>
      <c r="D7" s="78"/>
      <c r="E7" s="78"/>
      <c r="F7" s="78"/>
      <c r="G7" s="78"/>
    </row>
    <row r="8" spans="1:7" s="53" customFormat="1" x14ac:dyDescent="0.25">
      <c r="A8" s="5"/>
      <c r="B8" s="5"/>
      <c r="C8" s="5"/>
      <c r="D8" s="4"/>
      <c r="E8" s="4"/>
      <c r="F8" s="5"/>
      <c r="G8" s="5"/>
    </row>
    <row r="9" spans="1:7" s="53" customFormat="1" ht="18" x14ac:dyDescent="0.25">
      <c r="A9" s="79" t="s">
        <v>1180</v>
      </c>
      <c r="B9" s="79"/>
      <c r="C9" s="79"/>
      <c r="D9" s="79"/>
      <c r="E9" s="79"/>
      <c r="F9" s="79"/>
      <c r="G9" s="79"/>
    </row>
    <row r="10" spans="1:7" s="53" customFormat="1" ht="18" x14ac:dyDescent="0.25">
      <c r="A10" s="79" t="s">
        <v>1216</v>
      </c>
      <c r="B10" s="79"/>
      <c r="C10" s="79"/>
      <c r="D10" s="79"/>
      <c r="E10" s="79"/>
      <c r="F10" s="79"/>
      <c r="G10" s="79"/>
    </row>
    <row r="11" spans="1:7" s="53" customFormat="1" ht="15.75" thickBot="1" x14ac:dyDescent="0.3">
      <c r="F11" s="54"/>
    </row>
    <row r="12" spans="1:7" s="18" customFormat="1" ht="16.5" x14ac:dyDescent="0.25">
      <c r="A12" s="75"/>
      <c r="B12" s="42"/>
      <c r="C12" s="42"/>
      <c r="D12" s="16"/>
      <c r="E12" s="16"/>
      <c r="F12" s="6"/>
      <c r="G12" s="17"/>
    </row>
    <row r="13" spans="1:7" s="23" customFormat="1" ht="32.25" customHeight="1" x14ac:dyDescent="0.25">
      <c r="A13" s="76" t="s">
        <v>1</v>
      </c>
      <c r="B13" s="43" t="s">
        <v>2</v>
      </c>
      <c r="C13" s="43" t="s">
        <v>1176</v>
      </c>
      <c r="D13" s="19" t="s">
        <v>3</v>
      </c>
      <c r="E13" s="19" t="s">
        <v>4</v>
      </c>
      <c r="F13" s="19" t="s">
        <v>5</v>
      </c>
      <c r="G13" s="20" t="s">
        <v>6</v>
      </c>
    </row>
    <row r="14" spans="1:7" s="18" customFormat="1" ht="55.5" customHeight="1" x14ac:dyDescent="0.25">
      <c r="A14" s="76"/>
      <c r="B14" s="43"/>
      <c r="C14" s="43"/>
      <c r="D14" s="32"/>
      <c r="E14" s="32"/>
      <c r="F14" s="19"/>
      <c r="G14" s="20"/>
    </row>
    <row r="15" spans="1:7" s="7" customFormat="1" ht="15" customHeight="1" x14ac:dyDescent="0.2">
      <c r="A15" s="55" t="s">
        <v>353</v>
      </c>
      <c r="B15" s="55" t="s">
        <v>520</v>
      </c>
      <c r="C15" s="55" t="s">
        <v>521</v>
      </c>
      <c r="D15" s="55" t="s">
        <v>38</v>
      </c>
      <c r="E15" s="55" t="s">
        <v>100</v>
      </c>
      <c r="F15" s="35" t="s">
        <v>9</v>
      </c>
      <c r="G15" s="72">
        <v>63888</v>
      </c>
    </row>
    <row r="16" spans="1:7" s="7" customFormat="1" ht="15" customHeight="1" x14ac:dyDescent="0.2">
      <c r="A16" s="55" t="s">
        <v>165</v>
      </c>
      <c r="B16" s="55" t="s">
        <v>522</v>
      </c>
      <c r="C16" s="55" t="s">
        <v>523</v>
      </c>
      <c r="D16" s="55" t="s">
        <v>166</v>
      </c>
      <c r="E16" s="55" t="s">
        <v>57</v>
      </c>
      <c r="F16" s="35" t="s">
        <v>9</v>
      </c>
      <c r="G16" s="72">
        <v>25047</v>
      </c>
    </row>
    <row r="17" spans="1:9" s="8" customFormat="1" ht="15" customHeight="1" x14ac:dyDescent="0.2">
      <c r="A17" s="55" t="s">
        <v>170</v>
      </c>
      <c r="B17" s="55" t="s">
        <v>524</v>
      </c>
      <c r="C17" s="55" t="s">
        <v>525</v>
      </c>
      <c r="D17" s="55" t="s">
        <v>14</v>
      </c>
      <c r="E17" s="55" t="s">
        <v>517</v>
      </c>
      <c r="F17" s="35" t="s">
        <v>9</v>
      </c>
      <c r="G17" s="72">
        <v>79860</v>
      </c>
    </row>
    <row r="18" spans="1:9" s="8" customFormat="1" ht="15" customHeight="1" x14ac:dyDescent="0.2">
      <c r="A18" s="55" t="s">
        <v>173</v>
      </c>
      <c r="B18" s="55" t="s">
        <v>526</v>
      </c>
      <c r="C18" s="55" t="s">
        <v>527</v>
      </c>
      <c r="D18" s="55" t="s">
        <v>174</v>
      </c>
      <c r="E18" s="55" t="s">
        <v>86</v>
      </c>
      <c r="F18" s="35" t="s">
        <v>9</v>
      </c>
      <c r="G18" s="72">
        <v>47594.98</v>
      </c>
    </row>
    <row r="19" spans="1:9" s="8" customFormat="1" ht="15" customHeight="1" x14ac:dyDescent="0.2">
      <c r="A19" s="55" t="s">
        <v>175</v>
      </c>
      <c r="B19" s="55" t="s">
        <v>528</v>
      </c>
      <c r="C19" s="55" t="s">
        <v>529</v>
      </c>
      <c r="D19" s="55" t="s">
        <v>23</v>
      </c>
      <c r="E19" s="55" t="s">
        <v>176</v>
      </c>
      <c r="F19" s="35" t="s">
        <v>9</v>
      </c>
      <c r="G19" s="72">
        <v>31944</v>
      </c>
    </row>
    <row r="20" spans="1:9" s="8" customFormat="1" ht="15" customHeight="1" x14ac:dyDescent="0.2">
      <c r="A20" s="55" t="s">
        <v>177</v>
      </c>
      <c r="B20" s="55" t="s">
        <v>530</v>
      </c>
      <c r="C20" s="55" t="s">
        <v>531</v>
      </c>
      <c r="D20" s="55" t="s">
        <v>53</v>
      </c>
      <c r="E20" s="55" t="s">
        <v>130</v>
      </c>
      <c r="F20" s="35" t="s">
        <v>9</v>
      </c>
      <c r="G20" s="72">
        <v>29221.5</v>
      </c>
    </row>
    <row r="21" spans="1:9" s="8" customFormat="1" ht="15" customHeight="1" x14ac:dyDescent="0.2">
      <c r="A21" s="55" t="s">
        <v>183</v>
      </c>
      <c r="B21" s="55" t="s">
        <v>532</v>
      </c>
      <c r="C21" s="55" t="s">
        <v>533</v>
      </c>
      <c r="D21" s="55" t="s">
        <v>184</v>
      </c>
      <c r="E21" s="55" t="s">
        <v>13</v>
      </c>
      <c r="F21" s="35" t="s">
        <v>9</v>
      </c>
      <c r="G21" s="72">
        <v>27324</v>
      </c>
    </row>
    <row r="22" spans="1:9" s="8" customFormat="1" ht="15" customHeight="1" x14ac:dyDescent="0.2">
      <c r="A22" s="55" t="s">
        <v>185</v>
      </c>
      <c r="B22" s="55" t="s">
        <v>534</v>
      </c>
      <c r="C22" s="55" t="s">
        <v>535</v>
      </c>
      <c r="D22" s="55" t="s">
        <v>16</v>
      </c>
      <c r="E22" s="55" t="s">
        <v>87</v>
      </c>
      <c r="F22" s="35" t="s">
        <v>9</v>
      </c>
      <c r="G22" s="72">
        <v>13441.89</v>
      </c>
    </row>
    <row r="23" spans="1:9" s="8" customFormat="1" ht="15" customHeight="1" x14ac:dyDescent="0.2">
      <c r="A23" s="55" t="s">
        <v>187</v>
      </c>
      <c r="B23" s="55" t="s">
        <v>536</v>
      </c>
      <c r="C23" s="55" t="s">
        <v>537</v>
      </c>
      <c r="D23" s="55" t="s">
        <v>188</v>
      </c>
      <c r="E23" s="55" t="s">
        <v>97</v>
      </c>
      <c r="F23" s="35" t="s">
        <v>9</v>
      </c>
      <c r="G23" s="72">
        <v>34650</v>
      </c>
    </row>
    <row r="24" spans="1:9" s="8" customFormat="1" ht="15" customHeight="1" x14ac:dyDescent="0.2">
      <c r="A24" s="55" t="s">
        <v>189</v>
      </c>
      <c r="B24" s="55" t="s">
        <v>538</v>
      </c>
      <c r="C24" s="55" t="s">
        <v>539</v>
      </c>
      <c r="D24" s="55" t="s">
        <v>191</v>
      </c>
      <c r="E24" s="55" t="s">
        <v>190</v>
      </c>
      <c r="F24" s="35" t="s">
        <v>9</v>
      </c>
      <c r="G24" s="72">
        <v>52500</v>
      </c>
    </row>
    <row r="25" spans="1:9" s="8" customFormat="1" ht="15" customHeight="1" x14ac:dyDescent="0.2">
      <c r="A25" s="55" t="s">
        <v>197</v>
      </c>
      <c r="B25" s="55" t="s">
        <v>540</v>
      </c>
      <c r="C25" s="55" t="s">
        <v>541</v>
      </c>
      <c r="D25" s="55" t="s">
        <v>166</v>
      </c>
      <c r="E25" s="55" t="s">
        <v>57</v>
      </c>
      <c r="F25" s="35" t="s">
        <v>9</v>
      </c>
      <c r="G25" s="72">
        <v>26716.799999999999</v>
      </c>
    </row>
    <row r="26" spans="1:9" s="8" customFormat="1" ht="15" customHeight="1" x14ac:dyDescent="0.2">
      <c r="A26" s="55" t="s">
        <v>199</v>
      </c>
      <c r="B26" s="55" t="s">
        <v>542</v>
      </c>
      <c r="C26" s="55" t="s">
        <v>543</v>
      </c>
      <c r="D26" s="55" t="s">
        <v>71</v>
      </c>
      <c r="E26" s="55" t="s">
        <v>1209</v>
      </c>
      <c r="F26" s="35" t="s">
        <v>9</v>
      </c>
      <c r="G26" s="72">
        <v>15962.69</v>
      </c>
    </row>
    <row r="27" spans="1:9" s="8" customFormat="1" ht="15" customHeight="1" x14ac:dyDescent="0.2">
      <c r="A27" s="55" t="s">
        <v>200</v>
      </c>
      <c r="B27" s="55" t="s">
        <v>544</v>
      </c>
      <c r="C27" s="55" t="s">
        <v>545</v>
      </c>
      <c r="D27" s="55" t="s">
        <v>202</v>
      </c>
      <c r="E27" s="55" t="s">
        <v>201</v>
      </c>
      <c r="F27" s="35" t="s">
        <v>9</v>
      </c>
      <c r="G27" s="72">
        <v>51847.29</v>
      </c>
      <c r="H27" s="56"/>
      <c r="I27" s="56"/>
    </row>
    <row r="28" spans="1:9" s="8" customFormat="1" ht="15" customHeight="1" x14ac:dyDescent="0.2">
      <c r="A28" s="55" t="s">
        <v>203</v>
      </c>
      <c r="B28" s="55" t="s">
        <v>546</v>
      </c>
      <c r="C28" s="55" t="s">
        <v>547</v>
      </c>
      <c r="D28" s="55" t="s">
        <v>184</v>
      </c>
      <c r="E28" s="55" t="s">
        <v>13</v>
      </c>
      <c r="F28" s="35" t="s">
        <v>9</v>
      </c>
      <c r="G28" s="72">
        <v>30613</v>
      </c>
      <c r="H28" s="53"/>
      <c r="I28" s="53"/>
    </row>
    <row r="29" spans="1:9" s="8" customFormat="1" ht="15" customHeight="1" x14ac:dyDescent="0.2">
      <c r="A29" s="55" t="s">
        <v>204</v>
      </c>
      <c r="B29" s="55" t="s">
        <v>548</v>
      </c>
      <c r="C29" s="55" t="s">
        <v>549</v>
      </c>
      <c r="D29" s="55" t="s">
        <v>205</v>
      </c>
      <c r="E29" s="55" t="s">
        <v>47</v>
      </c>
      <c r="F29" s="35" t="s">
        <v>9</v>
      </c>
      <c r="G29" s="72">
        <v>28243.22</v>
      </c>
      <c r="H29" s="53"/>
      <c r="I29" s="53"/>
    </row>
    <row r="30" spans="1:9" s="8" customFormat="1" ht="15" customHeight="1" x14ac:dyDescent="0.2">
      <c r="A30" s="55" t="s">
        <v>206</v>
      </c>
      <c r="B30" s="55" t="s">
        <v>550</v>
      </c>
      <c r="C30" s="55" t="s">
        <v>551</v>
      </c>
      <c r="D30" s="55" t="s">
        <v>53</v>
      </c>
      <c r="E30" s="55" t="s">
        <v>98</v>
      </c>
      <c r="F30" s="35" t="s">
        <v>9</v>
      </c>
      <c r="G30" s="72">
        <v>35065.800000000003</v>
      </c>
      <c r="H30" s="53"/>
      <c r="I30" s="53"/>
    </row>
    <row r="31" spans="1:9" s="8" customFormat="1" ht="15" customHeight="1" x14ac:dyDescent="0.2">
      <c r="A31" s="55" t="s">
        <v>207</v>
      </c>
      <c r="B31" s="55" t="s">
        <v>552</v>
      </c>
      <c r="C31" s="55" t="s">
        <v>553</v>
      </c>
      <c r="D31" s="55" t="s">
        <v>191</v>
      </c>
      <c r="E31" s="55" t="s">
        <v>518</v>
      </c>
      <c r="F31" s="35" t="s">
        <v>9</v>
      </c>
      <c r="G31" s="72">
        <v>78660</v>
      </c>
      <c r="H31" s="53"/>
      <c r="I31" s="53"/>
    </row>
    <row r="32" spans="1:9" s="8" customFormat="1" ht="15" customHeight="1" x14ac:dyDescent="0.2">
      <c r="A32" s="55" t="s">
        <v>208</v>
      </c>
      <c r="B32" s="55" t="s">
        <v>554</v>
      </c>
      <c r="C32" s="55" t="s">
        <v>555</v>
      </c>
      <c r="D32" s="55" t="s">
        <v>23</v>
      </c>
      <c r="E32" s="55" t="s">
        <v>209</v>
      </c>
      <c r="F32" s="35" t="s">
        <v>9</v>
      </c>
      <c r="G32" s="72">
        <v>37266.18</v>
      </c>
      <c r="H32" s="53"/>
      <c r="I32" s="53"/>
    </row>
    <row r="33" spans="1:96" s="8" customFormat="1" ht="15" customHeight="1" x14ac:dyDescent="0.2">
      <c r="A33" s="55" t="s">
        <v>210</v>
      </c>
      <c r="B33" s="55" t="s">
        <v>556</v>
      </c>
      <c r="C33" s="55" t="s">
        <v>557</v>
      </c>
      <c r="D33" s="55" t="s">
        <v>125</v>
      </c>
      <c r="E33" s="55" t="s">
        <v>58</v>
      </c>
      <c r="F33" s="35" t="s">
        <v>9</v>
      </c>
      <c r="G33" s="72">
        <v>22542.3</v>
      </c>
      <c r="H33" s="53"/>
      <c r="I33" s="53"/>
    </row>
    <row r="34" spans="1:96" s="8" customFormat="1" ht="15" customHeight="1" x14ac:dyDescent="0.2">
      <c r="A34" s="55" t="s">
        <v>211</v>
      </c>
      <c r="B34" s="55" t="s">
        <v>558</v>
      </c>
      <c r="C34" s="55" t="s">
        <v>559</v>
      </c>
      <c r="D34" s="55" t="s">
        <v>174</v>
      </c>
      <c r="E34" s="55" t="s">
        <v>82</v>
      </c>
      <c r="F34" s="35" t="s">
        <v>9</v>
      </c>
      <c r="G34" s="72">
        <v>48279</v>
      </c>
      <c r="H34" s="53"/>
      <c r="I34" s="53"/>
    </row>
    <row r="35" spans="1:96" s="8" customFormat="1" ht="15" customHeight="1" x14ac:dyDescent="0.2">
      <c r="A35" s="55" t="s">
        <v>224</v>
      </c>
      <c r="B35" s="55" t="s">
        <v>560</v>
      </c>
      <c r="C35" s="55" t="s">
        <v>561</v>
      </c>
      <c r="D35" s="55" t="s">
        <v>202</v>
      </c>
      <c r="E35" s="55" t="s">
        <v>13</v>
      </c>
      <c r="F35" s="35" t="s">
        <v>9</v>
      </c>
      <c r="G35" s="72">
        <v>26185.5</v>
      </c>
      <c r="H35" s="53"/>
      <c r="I35" s="1"/>
    </row>
    <row r="36" spans="1:96" s="8" customFormat="1" ht="15" customHeight="1" x14ac:dyDescent="0.2">
      <c r="A36" s="55" t="s">
        <v>226</v>
      </c>
      <c r="B36" s="55" t="s">
        <v>562</v>
      </c>
      <c r="C36" s="55" t="s">
        <v>563</v>
      </c>
      <c r="D36" s="55" t="s">
        <v>23</v>
      </c>
      <c r="E36" s="55" t="s">
        <v>227</v>
      </c>
      <c r="F36" s="35" t="s">
        <v>9</v>
      </c>
      <c r="G36" s="72">
        <v>26400</v>
      </c>
      <c r="H36" s="53"/>
      <c r="I36" s="53"/>
    </row>
    <row r="37" spans="1:96" s="8" customFormat="1" ht="15" customHeight="1" x14ac:dyDescent="0.2">
      <c r="A37" s="55" t="s">
        <v>228</v>
      </c>
      <c r="B37" s="55" t="s">
        <v>564</v>
      </c>
      <c r="C37" s="55" t="s">
        <v>565</v>
      </c>
      <c r="D37" s="55" t="s">
        <v>16</v>
      </c>
      <c r="E37" s="55" t="s">
        <v>17</v>
      </c>
      <c r="F37" s="35" t="s">
        <v>9</v>
      </c>
      <c r="G37" s="72">
        <v>11085.2</v>
      </c>
      <c r="H37" s="53"/>
      <c r="I37" s="53"/>
    </row>
    <row r="38" spans="1:96" s="8" customFormat="1" ht="15" customHeight="1" x14ac:dyDescent="0.2">
      <c r="A38" s="55" t="s">
        <v>230</v>
      </c>
      <c r="B38" s="55" t="s">
        <v>566</v>
      </c>
      <c r="C38" s="55" t="s">
        <v>567</v>
      </c>
      <c r="D38" s="55" t="s">
        <v>184</v>
      </c>
      <c r="E38" s="55" t="s">
        <v>231</v>
      </c>
      <c r="F38" s="35" t="s">
        <v>9</v>
      </c>
      <c r="G38" s="72">
        <v>50094</v>
      </c>
      <c r="H38" s="53"/>
      <c r="I38" s="53"/>
    </row>
    <row r="39" spans="1:96" s="8" customFormat="1" ht="15" customHeight="1" x14ac:dyDescent="0.2">
      <c r="A39" s="55" t="s">
        <v>233</v>
      </c>
      <c r="B39" s="55" t="s">
        <v>568</v>
      </c>
      <c r="C39" s="55" t="s">
        <v>569</v>
      </c>
      <c r="D39" s="55" t="s">
        <v>16</v>
      </c>
      <c r="E39" s="55" t="s">
        <v>87</v>
      </c>
      <c r="F39" s="35" t="s">
        <v>9</v>
      </c>
      <c r="G39" s="72">
        <v>13441.89</v>
      </c>
      <c r="H39" s="53"/>
      <c r="I39" s="53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</row>
    <row r="40" spans="1:96" s="53" customFormat="1" ht="15" customHeight="1" x14ac:dyDescent="0.2">
      <c r="A40" s="55" t="s">
        <v>234</v>
      </c>
      <c r="B40" s="55" t="s">
        <v>570</v>
      </c>
      <c r="C40" s="55" t="s">
        <v>571</v>
      </c>
      <c r="D40" s="55" t="s">
        <v>22</v>
      </c>
      <c r="E40" s="55" t="s">
        <v>43</v>
      </c>
      <c r="F40" s="35" t="s">
        <v>9</v>
      </c>
      <c r="G40" s="72">
        <v>60693.599999999999</v>
      </c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</row>
    <row r="41" spans="1:96" s="53" customFormat="1" ht="15" customHeight="1" x14ac:dyDescent="0.2">
      <c r="A41" s="49" t="s">
        <v>235</v>
      </c>
      <c r="B41" s="49" t="s">
        <v>572</v>
      </c>
      <c r="C41" s="49" t="s">
        <v>573</v>
      </c>
      <c r="D41" s="49" t="s">
        <v>7</v>
      </c>
      <c r="E41" s="49" t="s">
        <v>8</v>
      </c>
      <c r="F41" s="35" t="s">
        <v>9</v>
      </c>
      <c r="G41" s="72">
        <v>29588.13</v>
      </c>
    </row>
    <row r="42" spans="1:96" s="53" customFormat="1" ht="15" customHeight="1" x14ac:dyDescent="0.2">
      <c r="A42" s="55" t="s">
        <v>238</v>
      </c>
      <c r="B42" s="55" t="s">
        <v>574</v>
      </c>
      <c r="C42" s="55" t="s">
        <v>575</v>
      </c>
      <c r="D42" s="55" t="s">
        <v>53</v>
      </c>
      <c r="E42" s="55" t="s">
        <v>26</v>
      </c>
      <c r="F42" s="35" t="s">
        <v>9</v>
      </c>
      <c r="G42" s="72">
        <v>28749.599999999999</v>
      </c>
    </row>
    <row r="43" spans="1:96" s="53" customFormat="1" ht="15" customHeight="1" x14ac:dyDescent="0.2">
      <c r="A43" s="55" t="s">
        <v>243</v>
      </c>
      <c r="B43" s="55" t="s">
        <v>576</v>
      </c>
      <c r="C43" s="55" t="s">
        <v>577</v>
      </c>
      <c r="D43" s="55" t="s">
        <v>16</v>
      </c>
      <c r="E43" s="55" t="s">
        <v>17</v>
      </c>
      <c r="F43" s="35" t="s">
        <v>9</v>
      </c>
      <c r="G43" s="72">
        <v>13302.24</v>
      </c>
    </row>
    <row r="44" spans="1:96" s="53" customFormat="1" ht="15" customHeight="1" x14ac:dyDescent="0.2">
      <c r="A44" s="55" t="s">
        <v>244</v>
      </c>
      <c r="B44" s="55" t="s">
        <v>578</v>
      </c>
      <c r="C44" s="55" t="s">
        <v>579</v>
      </c>
      <c r="D44" s="55" t="s">
        <v>174</v>
      </c>
      <c r="E44" s="55" t="s">
        <v>82</v>
      </c>
      <c r="F44" s="35" t="s">
        <v>9</v>
      </c>
      <c r="G44" s="72">
        <v>50578</v>
      </c>
    </row>
    <row r="45" spans="1:96" s="53" customFormat="1" ht="15" customHeight="1" x14ac:dyDescent="0.2">
      <c r="A45" s="55" t="s">
        <v>246</v>
      </c>
      <c r="B45" s="55" t="s">
        <v>580</v>
      </c>
      <c r="C45" s="55" t="s">
        <v>581</v>
      </c>
      <c r="D45" s="55" t="s">
        <v>23</v>
      </c>
      <c r="E45" s="55" t="s">
        <v>13</v>
      </c>
      <c r="F45" s="35" t="s">
        <v>9</v>
      </c>
      <c r="G45" s="72">
        <v>22675.88</v>
      </c>
    </row>
    <row r="46" spans="1:96" s="53" customFormat="1" ht="15" customHeight="1" x14ac:dyDescent="0.2">
      <c r="A46" s="55" t="s">
        <v>247</v>
      </c>
      <c r="B46" s="55" t="s">
        <v>582</v>
      </c>
      <c r="C46" s="55" t="s">
        <v>583</v>
      </c>
      <c r="D46" s="55" t="s">
        <v>46</v>
      </c>
      <c r="E46" s="55" t="s">
        <v>13</v>
      </c>
      <c r="F46" s="35" t="s">
        <v>9</v>
      </c>
      <c r="G46" s="72">
        <v>36064.050000000003</v>
      </c>
    </row>
    <row r="47" spans="1:96" s="53" customFormat="1" ht="15" customHeight="1" x14ac:dyDescent="0.2">
      <c r="A47" s="55" t="s">
        <v>251</v>
      </c>
      <c r="B47" s="55" t="s">
        <v>584</v>
      </c>
      <c r="C47" s="55" t="s">
        <v>585</v>
      </c>
      <c r="D47" s="55" t="s">
        <v>7</v>
      </c>
      <c r="E47" s="55" t="s">
        <v>8</v>
      </c>
      <c r="F47" s="35" t="s">
        <v>9</v>
      </c>
      <c r="G47" s="72">
        <v>30933.05</v>
      </c>
    </row>
    <row r="48" spans="1:96" s="1" customFormat="1" ht="15" customHeight="1" x14ac:dyDescent="0.2">
      <c r="A48" s="55" t="s">
        <v>252</v>
      </c>
      <c r="B48" s="55" t="s">
        <v>586</v>
      </c>
      <c r="C48" s="69" t="s">
        <v>587</v>
      </c>
      <c r="D48" s="55" t="s">
        <v>23</v>
      </c>
      <c r="E48" s="55" t="s">
        <v>17</v>
      </c>
      <c r="F48" s="35" t="s">
        <v>9</v>
      </c>
      <c r="G48" s="72">
        <v>13358.4</v>
      </c>
      <c r="H48" s="53"/>
      <c r="I48" s="53"/>
    </row>
    <row r="49" spans="1:7" s="53" customFormat="1" ht="15" customHeight="1" x14ac:dyDescent="0.2">
      <c r="A49" s="55" t="s">
        <v>254</v>
      </c>
      <c r="B49" s="55" t="s">
        <v>588</v>
      </c>
      <c r="C49" s="55" t="s">
        <v>589</v>
      </c>
      <c r="D49" s="55" t="s">
        <v>29</v>
      </c>
      <c r="E49" s="55" t="s">
        <v>30</v>
      </c>
      <c r="F49" s="35" t="s">
        <v>9</v>
      </c>
      <c r="G49" s="72">
        <v>23680.799999999999</v>
      </c>
    </row>
    <row r="50" spans="1:7" s="53" customFormat="1" ht="15" customHeight="1" x14ac:dyDescent="0.2">
      <c r="A50" s="55" t="s">
        <v>255</v>
      </c>
      <c r="B50" s="55" t="s">
        <v>590</v>
      </c>
      <c r="C50" s="55" t="s">
        <v>591</v>
      </c>
      <c r="D50" s="55" t="s">
        <v>16</v>
      </c>
      <c r="E50" s="55" t="s">
        <v>17</v>
      </c>
      <c r="F50" s="35" t="s">
        <v>9</v>
      </c>
      <c r="G50" s="72">
        <v>13302.24</v>
      </c>
    </row>
    <row r="51" spans="1:7" s="53" customFormat="1" ht="15" customHeight="1" x14ac:dyDescent="0.2">
      <c r="A51" s="55" t="s">
        <v>256</v>
      </c>
      <c r="B51" s="55" t="s">
        <v>592</v>
      </c>
      <c r="C51" s="55" t="s">
        <v>593</v>
      </c>
      <c r="D51" s="55" t="s">
        <v>14</v>
      </c>
      <c r="E51" s="55" t="s">
        <v>80</v>
      </c>
      <c r="F51" s="35" t="s">
        <v>9</v>
      </c>
      <c r="G51" s="72">
        <v>20037.599999999999</v>
      </c>
    </row>
    <row r="52" spans="1:7" s="53" customFormat="1" ht="15" customHeight="1" x14ac:dyDescent="0.2">
      <c r="A52" s="55" t="s">
        <v>258</v>
      </c>
      <c r="B52" s="55" t="s">
        <v>594</v>
      </c>
      <c r="C52" s="55" t="s">
        <v>595</v>
      </c>
      <c r="D52" s="55" t="s">
        <v>174</v>
      </c>
      <c r="E52" s="55" t="s">
        <v>82</v>
      </c>
      <c r="F52" s="35" t="s">
        <v>9</v>
      </c>
      <c r="G52" s="72">
        <v>47640.12</v>
      </c>
    </row>
    <row r="53" spans="1:7" s="53" customFormat="1" ht="15" customHeight="1" x14ac:dyDescent="0.2">
      <c r="A53" s="55" t="s">
        <v>259</v>
      </c>
      <c r="B53" s="55" t="s">
        <v>596</v>
      </c>
      <c r="C53" s="55" t="s">
        <v>597</v>
      </c>
      <c r="D53" s="55" t="s">
        <v>16</v>
      </c>
      <c r="E53" s="55" t="s">
        <v>90</v>
      </c>
      <c r="F53" s="35" t="s">
        <v>9</v>
      </c>
      <c r="G53" s="72">
        <v>15939</v>
      </c>
    </row>
    <row r="54" spans="1:7" s="53" customFormat="1" ht="15" customHeight="1" x14ac:dyDescent="0.2">
      <c r="A54" s="55" t="s">
        <v>260</v>
      </c>
      <c r="B54" s="55" t="s">
        <v>598</v>
      </c>
      <c r="C54" s="55" t="s">
        <v>599</v>
      </c>
      <c r="D54" s="55" t="s">
        <v>53</v>
      </c>
      <c r="E54" s="55" t="s">
        <v>26</v>
      </c>
      <c r="F54" s="35" t="s">
        <v>9</v>
      </c>
      <c r="G54" s="72">
        <v>27247</v>
      </c>
    </row>
    <row r="55" spans="1:7" s="53" customFormat="1" ht="15" customHeight="1" x14ac:dyDescent="0.2">
      <c r="A55" s="55" t="s">
        <v>261</v>
      </c>
      <c r="B55" s="55" t="s">
        <v>600</v>
      </c>
      <c r="C55" s="55" t="s">
        <v>601</v>
      </c>
      <c r="D55" s="55" t="s">
        <v>184</v>
      </c>
      <c r="E55" s="55" t="s">
        <v>13</v>
      </c>
      <c r="F55" s="35" t="s">
        <v>9</v>
      </c>
      <c r="G55" s="72">
        <v>27389.58</v>
      </c>
    </row>
    <row r="56" spans="1:7" s="53" customFormat="1" ht="15" customHeight="1" x14ac:dyDescent="0.2">
      <c r="A56" s="55" t="s">
        <v>263</v>
      </c>
      <c r="B56" s="55" t="s">
        <v>602</v>
      </c>
      <c r="C56" s="55" t="s">
        <v>603</v>
      </c>
      <c r="D56" s="55" t="s">
        <v>22</v>
      </c>
      <c r="E56" s="55" t="s">
        <v>99</v>
      </c>
      <c r="F56" s="35" t="s">
        <v>9</v>
      </c>
      <c r="G56" s="72">
        <v>53905.5</v>
      </c>
    </row>
    <row r="57" spans="1:7" s="53" customFormat="1" ht="15" customHeight="1" x14ac:dyDescent="0.2">
      <c r="A57" s="55" t="s">
        <v>264</v>
      </c>
      <c r="B57" s="55" t="s">
        <v>604</v>
      </c>
      <c r="C57" s="55" t="s">
        <v>605</v>
      </c>
      <c r="D57" s="55" t="s">
        <v>22</v>
      </c>
      <c r="E57" s="55" t="s">
        <v>59</v>
      </c>
      <c r="F57" s="35" t="s">
        <v>9</v>
      </c>
      <c r="G57" s="72">
        <v>60984</v>
      </c>
    </row>
    <row r="58" spans="1:7" s="53" customFormat="1" ht="15" customHeight="1" x14ac:dyDescent="0.2">
      <c r="A58" s="55" t="s">
        <v>265</v>
      </c>
      <c r="B58" s="55" t="s">
        <v>606</v>
      </c>
      <c r="C58" s="55" t="s">
        <v>607</v>
      </c>
      <c r="D58" s="55" t="s">
        <v>22</v>
      </c>
      <c r="E58" s="55" t="s">
        <v>249</v>
      </c>
      <c r="F58" s="35" t="s">
        <v>9</v>
      </c>
      <c r="G58" s="72">
        <v>60984</v>
      </c>
    </row>
    <row r="59" spans="1:7" s="53" customFormat="1" ht="15" customHeight="1" x14ac:dyDescent="0.2">
      <c r="A59" s="55" t="s">
        <v>266</v>
      </c>
      <c r="B59" s="55" t="s">
        <v>608</v>
      </c>
      <c r="C59" s="55" t="s">
        <v>609</v>
      </c>
      <c r="D59" s="55" t="s">
        <v>22</v>
      </c>
      <c r="E59" s="55" t="s">
        <v>30</v>
      </c>
      <c r="F59" s="35" t="s">
        <v>9</v>
      </c>
      <c r="G59" s="72">
        <v>34397.879999999997</v>
      </c>
    </row>
    <row r="60" spans="1:7" s="53" customFormat="1" ht="15" customHeight="1" x14ac:dyDescent="0.2">
      <c r="A60" s="55" t="s">
        <v>267</v>
      </c>
      <c r="B60" s="55" t="s">
        <v>610</v>
      </c>
      <c r="C60" s="55" t="s">
        <v>611</v>
      </c>
      <c r="D60" s="55" t="s">
        <v>22</v>
      </c>
      <c r="E60" s="55" t="s">
        <v>15</v>
      </c>
      <c r="F60" s="35" t="s">
        <v>9</v>
      </c>
      <c r="G60" s="72">
        <v>31363.200000000001</v>
      </c>
    </row>
    <row r="61" spans="1:7" s="53" customFormat="1" ht="15" customHeight="1" x14ac:dyDescent="0.2">
      <c r="A61" s="55" t="s">
        <v>268</v>
      </c>
      <c r="B61" s="55" t="s">
        <v>612</v>
      </c>
      <c r="C61" s="55" t="s">
        <v>613</v>
      </c>
      <c r="D61" s="55" t="s">
        <v>22</v>
      </c>
      <c r="E61" s="55" t="s">
        <v>17</v>
      </c>
      <c r="F61" s="35" t="s">
        <v>9</v>
      </c>
      <c r="G61" s="72">
        <v>13942.83</v>
      </c>
    </row>
    <row r="62" spans="1:7" s="53" customFormat="1" ht="15" customHeight="1" x14ac:dyDescent="0.2">
      <c r="A62" s="55" t="s">
        <v>270</v>
      </c>
      <c r="B62" s="55" t="s">
        <v>614</v>
      </c>
      <c r="C62" s="55" t="s">
        <v>615</v>
      </c>
      <c r="D62" s="55" t="s">
        <v>23</v>
      </c>
      <c r="E62" s="55" t="s">
        <v>83</v>
      </c>
      <c r="F62" s="35" t="s">
        <v>9</v>
      </c>
      <c r="G62" s="72">
        <v>48787.199999999997</v>
      </c>
    </row>
    <row r="63" spans="1:7" s="53" customFormat="1" ht="15" customHeight="1" x14ac:dyDescent="0.2">
      <c r="A63" s="55" t="s">
        <v>272</v>
      </c>
      <c r="B63" s="55" t="s">
        <v>616</v>
      </c>
      <c r="C63" s="55" t="s">
        <v>617</v>
      </c>
      <c r="D63" s="55" t="s">
        <v>16</v>
      </c>
      <c r="E63" s="55" t="s">
        <v>17</v>
      </c>
      <c r="F63" s="35" t="s">
        <v>9</v>
      </c>
      <c r="G63" s="72">
        <v>13302.24</v>
      </c>
    </row>
    <row r="64" spans="1:7" s="53" customFormat="1" ht="15" customHeight="1" x14ac:dyDescent="0.2">
      <c r="A64" s="55" t="s">
        <v>273</v>
      </c>
      <c r="B64" s="55" t="s">
        <v>618</v>
      </c>
      <c r="C64" s="55" t="s">
        <v>619</v>
      </c>
      <c r="D64" s="55" t="s">
        <v>53</v>
      </c>
      <c r="E64" s="55" t="s">
        <v>26</v>
      </c>
      <c r="F64" s="35" t="s">
        <v>9</v>
      </c>
      <c r="G64" s="72">
        <v>28749.599999999999</v>
      </c>
    </row>
    <row r="65" spans="1:7" s="53" customFormat="1" ht="15" customHeight="1" x14ac:dyDescent="0.2">
      <c r="A65" s="55" t="s">
        <v>281</v>
      </c>
      <c r="B65" s="55" t="s">
        <v>620</v>
      </c>
      <c r="C65" s="55" t="s">
        <v>621</v>
      </c>
      <c r="D65" s="55" t="s">
        <v>166</v>
      </c>
      <c r="E65" s="55" t="s">
        <v>79</v>
      </c>
      <c r="F65" s="35" t="s">
        <v>9</v>
      </c>
      <c r="G65" s="72">
        <v>33495</v>
      </c>
    </row>
    <row r="66" spans="1:7" s="53" customFormat="1" ht="15" customHeight="1" x14ac:dyDescent="0.2">
      <c r="A66" s="55" t="s">
        <v>282</v>
      </c>
      <c r="B66" s="55" t="s">
        <v>622</v>
      </c>
      <c r="C66" s="55" t="s">
        <v>623</v>
      </c>
      <c r="D66" s="55" t="s">
        <v>42</v>
      </c>
      <c r="E66" s="55" t="s">
        <v>67</v>
      </c>
      <c r="F66" s="35" t="s">
        <v>9</v>
      </c>
      <c r="G66" s="72">
        <v>29805.93</v>
      </c>
    </row>
    <row r="67" spans="1:7" s="53" customFormat="1" ht="15" customHeight="1" x14ac:dyDescent="0.2">
      <c r="A67" s="55" t="s">
        <v>285</v>
      </c>
      <c r="B67" s="55" t="s">
        <v>624</v>
      </c>
      <c r="C67" s="55" t="s">
        <v>625</v>
      </c>
      <c r="D67" s="55" t="s">
        <v>42</v>
      </c>
      <c r="E67" s="55" t="s">
        <v>70</v>
      </c>
      <c r="F67" s="35" t="s">
        <v>9</v>
      </c>
      <c r="G67" s="72">
        <v>36735.599999999999</v>
      </c>
    </row>
    <row r="68" spans="1:7" s="53" customFormat="1" ht="15" customHeight="1" x14ac:dyDescent="0.2">
      <c r="A68" s="55" t="s">
        <v>286</v>
      </c>
      <c r="B68" s="55" t="s">
        <v>626</v>
      </c>
      <c r="C68" s="55" t="s">
        <v>627</v>
      </c>
      <c r="D68" s="55" t="s">
        <v>38</v>
      </c>
      <c r="E68" s="55" t="s">
        <v>39</v>
      </c>
      <c r="F68" s="35" t="s">
        <v>9</v>
      </c>
      <c r="G68" s="72">
        <v>25918.2</v>
      </c>
    </row>
    <row r="69" spans="1:7" s="53" customFormat="1" ht="15" customHeight="1" x14ac:dyDescent="0.2">
      <c r="A69" s="55" t="s">
        <v>287</v>
      </c>
      <c r="B69" s="55" t="s">
        <v>628</v>
      </c>
      <c r="C69" s="55" t="s">
        <v>629</v>
      </c>
      <c r="D69" s="55" t="s">
        <v>38</v>
      </c>
      <c r="E69" s="55" t="s">
        <v>39</v>
      </c>
      <c r="F69" s="35" t="s">
        <v>9</v>
      </c>
      <c r="G69" s="72">
        <v>37352.699999999997</v>
      </c>
    </row>
    <row r="70" spans="1:7" s="53" customFormat="1" ht="15" customHeight="1" x14ac:dyDescent="0.2">
      <c r="A70" s="55" t="s">
        <v>295</v>
      </c>
      <c r="B70" s="55" t="s">
        <v>630</v>
      </c>
      <c r="C70" s="55" t="s">
        <v>631</v>
      </c>
      <c r="D70" s="55" t="s">
        <v>22</v>
      </c>
      <c r="E70" s="55" t="s">
        <v>61</v>
      </c>
      <c r="F70" s="35" t="s">
        <v>9</v>
      </c>
      <c r="G70" s="72">
        <v>119790</v>
      </c>
    </row>
    <row r="71" spans="1:7" s="53" customFormat="1" ht="15" customHeight="1" x14ac:dyDescent="0.2">
      <c r="A71" s="55" t="s">
        <v>296</v>
      </c>
      <c r="B71" s="55" t="s">
        <v>632</v>
      </c>
      <c r="C71" s="55" t="s">
        <v>633</v>
      </c>
      <c r="D71" s="55" t="s">
        <v>22</v>
      </c>
      <c r="E71" s="55" t="s">
        <v>26</v>
      </c>
      <c r="F71" s="35" t="s">
        <v>9</v>
      </c>
      <c r="G71" s="72">
        <v>27500</v>
      </c>
    </row>
    <row r="72" spans="1:7" s="53" customFormat="1" ht="15" customHeight="1" x14ac:dyDescent="0.2">
      <c r="A72" s="55" t="s">
        <v>297</v>
      </c>
      <c r="B72" s="55" t="s">
        <v>634</v>
      </c>
      <c r="C72" s="55" t="s">
        <v>635</v>
      </c>
      <c r="D72" s="55" t="s">
        <v>22</v>
      </c>
      <c r="E72" s="55" t="s">
        <v>62</v>
      </c>
      <c r="F72" s="35" t="s">
        <v>9</v>
      </c>
      <c r="G72" s="72">
        <v>21707.4</v>
      </c>
    </row>
    <row r="73" spans="1:7" s="53" customFormat="1" ht="15" customHeight="1" x14ac:dyDescent="0.2">
      <c r="A73" s="55" t="s">
        <v>298</v>
      </c>
      <c r="B73" s="55" t="s">
        <v>636</v>
      </c>
      <c r="C73" s="55" t="s">
        <v>637</v>
      </c>
      <c r="D73" s="55" t="s">
        <v>166</v>
      </c>
      <c r="E73" s="55" t="s">
        <v>57</v>
      </c>
      <c r="F73" s="35" t="s">
        <v>9</v>
      </c>
      <c r="G73" s="72">
        <v>33541.199999999997</v>
      </c>
    </row>
    <row r="74" spans="1:7" s="53" customFormat="1" ht="15" customHeight="1" x14ac:dyDescent="0.2">
      <c r="A74" s="55" t="s">
        <v>301</v>
      </c>
      <c r="B74" s="55" t="s">
        <v>638</v>
      </c>
      <c r="C74" s="55" t="s">
        <v>639</v>
      </c>
      <c r="D74" s="55" t="s">
        <v>22</v>
      </c>
      <c r="E74" s="55" t="s">
        <v>302</v>
      </c>
      <c r="F74" s="35" t="s">
        <v>9</v>
      </c>
      <c r="G74" s="72">
        <v>43560</v>
      </c>
    </row>
    <row r="75" spans="1:7" s="53" customFormat="1" ht="15" customHeight="1" x14ac:dyDescent="0.2">
      <c r="A75" s="55" t="s">
        <v>305</v>
      </c>
      <c r="B75" s="55" t="s">
        <v>640</v>
      </c>
      <c r="C75" s="55" t="s">
        <v>641</v>
      </c>
      <c r="D75" s="55" t="s">
        <v>31</v>
      </c>
      <c r="E75" s="55" t="s">
        <v>306</v>
      </c>
      <c r="F75" s="35" t="s">
        <v>9</v>
      </c>
      <c r="G75" s="72">
        <v>50094</v>
      </c>
    </row>
    <row r="76" spans="1:7" s="53" customFormat="1" ht="15" customHeight="1" x14ac:dyDescent="0.2">
      <c r="A76" s="55" t="s">
        <v>307</v>
      </c>
      <c r="B76" s="55" t="s">
        <v>642</v>
      </c>
      <c r="C76" s="55" t="s">
        <v>643</v>
      </c>
      <c r="D76" s="55" t="s">
        <v>23</v>
      </c>
      <c r="E76" s="55" t="s">
        <v>27</v>
      </c>
      <c r="F76" s="35" t="s">
        <v>9</v>
      </c>
      <c r="G76" s="72">
        <v>25954.5</v>
      </c>
    </row>
    <row r="77" spans="1:7" s="53" customFormat="1" ht="15" customHeight="1" x14ac:dyDescent="0.2">
      <c r="A77" s="55" t="s">
        <v>308</v>
      </c>
      <c r="B77" s="55" t="s">
        <v>644</v>
      </c>
      <c r="C77" s="55" t="s">
        <v>645</v>
      </c>
      <c r="D77" s="55" t="s">
        <v>205</v>
      </c>
      <c r="E77" s="55" t="s">
        <v>13</v>
      </c>
      <c r="F77" s="35" t="s">
        <v>9</v>
      </c>
      <c r="G77" s="72">
        <v>41527.199999999997</v>
      </c>
    </row>
    <row r="78" spans="1:7" s="53" customFormat="1" ht="15" customHeight="1" x14ac:dyDescent="0.2">
      <c r="A78" s="55" t="s">
        <v>309</v>
      </c>
      <c r="B78" s="55" t="s">
        <v>646</v>
      </c>
      <c r="C78" s="55" t="s">
        <v>647</v>
      </c>
      <c r="D78" s="55" t="s">
        <v>14</v>
      </c>
      <c r="E78" s="55" t="s">
        <v>61</v>
      </c>
      <c r="F78" s="35" t="s">
        <v>9</v>
      </c>
      <c r="G78" s="72">
        <v>99000</v>
      </c>
    </row>
    <row r="79" spans="1:7" s="53" customFormat="1" ht="15" customHeight="1" x14ac:dyDescent="0.2">
      <c r="A79" s="55" t="s">
        <v>310</v>
      </c>
      <c r="B79" s="55" t="s">
        <v>648</v>
      </c>
      <c r="C79" s="55" t="s">
        <v>649</v>
      </c>
      <c r="D79" s="55" t="s">
        <v>23</v>
      </c>
      <c r="E79" s="55" t="s">
        <v>311</v>
      </c>
      <c r="F79" s="35" t="s">
        <v>9</v>
      </c>
      <c r="G79" s="72">
        <v>38115</v>
      </c>
    </row>
    <row r="80" spans="1:7" s="53" customFormat="1" ht="15" customHeight="1" x14ac:dyDescent="0.2">
      <c r="A80" s="55" t="s">
        <v>312</v>
      </c>
      <c r="B80" s="55" t="s">
        <v>650</v>
      </c>
      <c r="C80" s="55" t="s">
        <v>651</v>
      </c>
      <c r="D80" s="55" t="s">
        <v>205</v>
      </c>
      <c r="E80" s="55" t="s">
        <v>313</v>
      </c>
      <c r="F80" s="35" t="s">
        <v>9</v>
      </c>
      <c r="G80" s="72">
        <v>78000</v>
      </c>
    </row>
    <row r="81" spans="1:7" s="53" customFormat="1" ht="15" customHeight="1" x14ac:dyDescent="0.2">
      <c r="A81" s="55" t="s">
        <v>314</v>
      </c>
      <c r="B81" s="55" t="s">
        <v>652</v>
      </c>
      <c r="C81" s="55" t="s">
        <v>653</v>
      </c>
      <c r="D81" s="55" t="s">
        <v>16</v>
      </c>
      <c r="E81" s="55" t="s">
        <v>49</v>
      </c>
      <c r="F81" s="35" t="s">
        <v>9</v>
      </c>
      <c r="G81" s="72">
        <v>21424.5</v>
      </c>
    </row>
    <row r="82" spans="1:7" s="53" customFormat="1" ht="15" customHeight="1" x14ac:dyDescent="0.2">
      <c r="A82" s="55" t="s">
        <v>315</v>
      </c>
      <c r="B82" s="55" t="s">
        <v>654</v>
      </c>
      <c r="C82" s="55" t="s">
        <v>655</v>
      </c>
      <c r="D82" s="55" t="s">
        <v>88</v>
      </c>
      <c r="E82" s="55" t="s">
        <v>316</v>
      </c>
      <c r="F82" s="35" t="s">
        <v>9</v>
      </c>
      <c r="G82" s="72">
        <v>66792</v>
      </c>
    </row>
    <row r="83" spans="1:7" s="53" customFormat="1" ht="15" customHeight="1" x14ac:dyDescent="0.2">
      <c r="A83" s="55" t="s">
        <v>317</v>
      </c>
      <c r="B83" s="55" t="s">
        <v>656</v>
      </c>
      <c r="C83" s="55" t="s">
        <v>657</v>
      </c>
      <c r="D83" s="55" t="s">
        <v>33</v>
      </c>
      <c r="E83" s="55" t="s">
        <v>318</v>
      </c>
      <c r="F83" s="35" t="s">
        <v>9</v>
      </c>
      <c r="G83" s="72">
        <v>63525</v>
      </c>
    </row>
    <row r="84" spans="1:7" s="53" customFormat="1" ht="15" customHeight="1" x14ac:dyDescent="0.2">
      <c r="A84" s="55" t="s">
        <v>319</v>
      </c>
      <c r="B84" s="55" t="s">
        <v>658</v>
      </c>
      <c r="C84" s="55" t="s">
        <v>659</v>
      </c>
      <c r="D84" s="55" t="s">
        <v>125</v>
      </c>
      <c r="E84" s="55" t="s">
        <v>13</v>
      </c>
      <c r="F84" s="35" t="s">
        <v>9</v>
      </c>
      <c r="G84" s="72">
        <v>23123.1</v>
      </c>
    </row>
    <row r="85" spans="1:7" s="53" customFormat="1" ht="15" customHeight="1" x14ac:dyDescent="0.2">
      <c r="A85" s="55" t="s">
        <v>320</v>
      </c>
      <c r="B85" s="55" t="s">
        <v>660</v>
      </c>
      <c r="C85" s="55" t="s">
        <v>661</v>
      </c>
      <c r="D85" s="55" t="s">
        <v>16</v>
      </c>
      <c r="E85" s="55" t="s">
        <v>17</v>
      </c>
      <c r="F85" s="35" t="s">
        <v>9</v>
      </c>
      <c r="G85" s="72">
        <v>17931.38</v>
      </c>
    </row>
    <row r="86" spans="1:7" s="53" customFormat="1" ht="15" customHeight="1" x14ac:dyDescent="0.2">
      <c r="A86" s="55" t="s">
        <v>321</v>
      </c>
      <c r="B86" s="55" t="s">
        <v>662</v>
      </c>
      <c r="C86" s="55" t="s">
        <v>663</v>
      </c>
      <c r="D86" s="55" t="s">
        <v>33</v>
      </c>
      <c r="E86" s="55" t="s">
        <v>84</v>
      </c>
      <c r="F86" s="35" t="s">
        <v>9</v>
      </c>
      <c r="G86" s="72">
        <v>25000</v>
      </c>
    </row>
    <row r="87" spans="1:7" s="53" customFormat="1" ht="15" customHeight="1" x14ac:dyDescent="0.2">
      <c r="A87" s="55" t="s">
        <v>323</v>
      </c>
      <c r="B87" s="55" t="s">
        <v>664</v>
      </c>
      <c r="C87" s="55" t="s">
        <v>665</v>
      </c>
      <c r="D87" s="55" t="s">
        <v>324</v>
      </c>
      <c r="E87" s="55" t="s">
        <v>98</v>
      </c>
      <c r="F87" s="35" t="s">
        <v>9</v>
      </c>
      <c r="G87" s="72">
        <v>47300</v>
      </c>
    </row>
    <row r="88" spans="1:7" s="53" customFormat="1" ht="15" customHeight="1" x14ac:dyDescent="0.2">
      <c r="A88" s="55" t="s">
        <v>325</v>
      </c>
      <c r="B88" s="55" t="s">
        <v>622</v>
      </c>
      <c r="C88" s="55" t="s">
        <v>666</v>
      </c>
      <c r="D88" s="55" t="s">
        <v>16</v>
      </c>
      <c r="E88" s="55" t="s">
        <v>49</v>
      </c>
      <c r="F88" s="35" t="s">
        <v>9</v>
      </c>
      <c r="G88" s="72">
        <v>20037.599999999999</v>
      </c>
    </row>
    <row r="89" spans="1:7" s="53" customFormat="1" ht="15" customHeight="1" x14ac:dyDescent="0.2">
      <c r="A89" s="55" t="s">
        <v>326</v>
      </c>
      <c r="B89" s="55" t="s">
        <v>667</v>
      </c>
      <c r="C89" s="55" t="s">
        <v>668</v>
      </c>
      <c r="D89" s="55" t="s">
        <v>172</v>
      </c>
      <c r="E89" s="55" t="s">
        <v>27</v>
      </c>
      <c r="F89" s="35" t="s">
        <v>9</v>
      </c>
      <c r="G89" s="72">
        <v>29000</v>
      </c>
    </row>
    <row r="90" spans="1:7" s="53" customFormat="1" ht="15" customHeight="1" x14ac:dyDescent="0.2">
      <c r="A90" s="55" t="s">
        <v>327</v>
      </c>
      <c r="B90" s="55" t="s">
        <v>669</v>
      </c>
      <c r="C90" s="55" t="s">
        <v>670</v>
      </c>
      <c r="D90" s="55" t="s">
        <v>33</v>
      </c>
      <c r="E90" s="55" t="s">
        <v>62</v>
      </c>
      <c r="F90" s="35" t="s">
        <v>9</v>
      </c>
      <c r="G90" s="72">
        <v>21821.25</v>
      </c>
    </row>
    <row r="91" spans="1:7" s="53" customFormat="1" ht="15" customHeight="1" x14ac:dyDescent="0.2">
      <c r="A91" s="55" t="s">
        <v>330</v>
      </c>
      <c r="B91" s="55" t="s">
        <v>671</v>
      </c>
      <c r="C91" s="55" t="s">
        <v>672</v>
      </c>
      <c r="D91" s="55" t="s">
        <v>125</v>
      </c>
      <c r="E91" s="55" t="s">
        <v>62</v>
      </c>
      <c r="F91" s="35" t="s">
        <v>9</v>
      </c>
      <c r="G91" s="72">
        <v>31097</v>
      </c>
    </row>
    <row r="92" spans="1:7" s="53" customFormat="1" ht="15" customHeight="1" x14ac:dyDescent="0.2">
      <c r="A92" s="55" t="s">
        <v>331</v>
      </c>
      <c r="B92" s="55" t="s">
        <v>673</v>
      </c>
      <c r="C92" s="55" t="s">
        <v>674</v>
      </c>
      <c r="D92" s="55" t="s">
        <v>23</v>
      </c>
      <c r="E92" s="55" t="s">
        <v>13</v>
      </c>
      <c r="F92" s="35" t="s">
        <v>9</v>
      </c>
      <c r="G92" s="72">
        <v>28205.1</v>
      </c>
    </row>
    <row r="93" spans="1:7" s="53" customFormat="1" ht="15" customHeight="1" x14ac:dyDescent="0.2">
      <c r="A93" s="55" t="s">
        <v>333</v>
      </c>
      <c r="B93" s="55" t="s">
        <v>675</v>
      </c>
      <c r="C93" s="55" t="s">
        <v>676</v>
      </c>
      <c r="D93" s="55" t="s">
        <v>23</v>
      </c>
      <c r="E93" s="55" t="s">
        <v>76</v>
      </c>
      <c r="F93" s="35" t="s">
        <v>9</v>
      </c>
      <c r="G93" s="72">
        <v>41745</v>
      </c>
    </row>
    <row r="94" spans="1:7" s="53" customFormat="1" ht="15" customHeight="1" x14ac:dyDescent="0.2">
      <c r="A94" s="55" t="s">
        <v>334</v>
      </c>
      <c r="B94" s="55" t="s">
        <v>677</v>
      </c>
      <c r="C94" s="55" t="s">
        <v>678</v>
      </c>
      <c r="D94" s="55" t="s">
        <v>53</v>
      </c>
      <c r="E94" s="55" t="s">
        <v>26</v>
      </c>
      <c r="F94" s="35" t="s">
        <v>9</v>
      </c>
      <c r="G94" s="72">
        <v>28749.599999999999</v>
      </c>
    </row>
    <row r="95" spans="1:7" s="53" customFormat="1" ht="15" customHeight="1" x14ac:dyDescent="0.2">
      <c r="A95" s="55" t="s">
        <v>335</v>
      </c>
      <c r="B95" s="55" t="s">
        <v>679</v>
      </c>
      <c r="C95" s="55" t="s">
        <v>680</v>
      </c>
      <c r="D95" s="55" t="s">
        <v>23</v>
      </c>
      <c r="E95" s="55" t="s">
        <v>8</v>
      </c>
      <c r="F95" s="35" t="s">
        <v>9</v>
      </c>
      <c r="G95" s="72">
        <v>28749.599999999999</v>
      </c>
    </row>
    <row r="96" spans="1:7" s="53" customFormat="1" ht="15" customHeight="1" x14ac:dyDescent="0.2">
      <c r="A96" s="55" t="s">
        <v>336</v>
      </c>
      <c r="B96" s="55" t="s">
        <v>681</v>
      </c>
      <c r="C96" s="55" t="s">
        <v>682</v>
      </c>
      <c r="D96" s="55" t="s">
        <v>23</v>
      </c>
      <c r="E96" s="55" t="s">
        <v>337</v>
      </c>
      <c r="F96" s="35" t="s">
        <v>9</v>
      </c>
      <c r="G96" s="72">
        <v>63888</v>
      </c>
    </row>
    <row r="97" spans="1:8" s="53" customFormat="1" ht="15" customHeight="1" x14ac:dyDescent="0.2">
      <c r="A97" s="55" t="s">
        <v>339</v>
      </c>
      <c r="B97" s="55" t="s">
        <v>683</v>
      </c>
      <c r="C97" s="55" t="s">
        <v>684</v>
      </c>
      <c r="D97" s="55" t="s">
        <v>53</v>
      </c>
      <c r="E97" s="55" t="s">
        <v>26</v>
      </c>
      <c r="F97" s="35" t="s">
        <v>9</v>
      </c>
      <c r="G97" s="72">
        <v>32670</v>
      </c>
    </row>
    <row r="98" spans="1:8" s="53" customFormat="1" ht="15" customHeight="1" x14ac:dyDescent="0.2">
      <c r="A98" s="55" t="s">
        <v>340</v>
      </c>
      <c r="B98" s="55" t="s">
        <v>685</v>
      </c>
      <c r="C98" s="55" t="s">
        <v>686</v>
      </c>
      <c r="D98" s="55" t="s">
        <v>125</v>
      </c>
      <c r="E98" s="55" t="s">
        <v>99</v>
      </c>
      <c r="F98" s="35" t="s">
        <v>9</v>
      </c>
      <c r="G98" s="72">
        <v>59290</v>
      </c>
    </row>
    <row r="99" spans="1:8" s="53" customFormat="1" ht="15" customHeight="1" x14ac:dyDescent="0.2">
      <c r="A99" s="55" t="s">
        <v>342</v>
      </c>
      <c r="B99" s="55" t="s">
        <v>687</v>
      </c>
      <c r="C99" s="55" t="s">
        <v>688</v>
      </c>
      <c r="D99" s="55" t="s">
        <v>344</v>
      </c>
      <c r="E99" s="55" t="s">
        <v>343</v>
      </c>
      <c r="F99" s="35" t="s">
        <v>9</v>
      </c>
      <c r="G99" s="72">
        <v>46000</v>
      </c>
    </row>
    <row r="100" spans="1:8" s="53" customFormat="1" ht="15" customHeight="1" x14ac:dyDescent="0.2">
      <c r="A100" s="55" t="s">
        <v>345</v>
      </c>
      <c r="B100" s="55" t="s">
        <v>689</v>
      </c>
      <c r="C100" s="55" t="s">
        <v>690</v>
      </c>
      <c r="D100" s="55" t="s">
        <v>125</v>
      </c>
      <c r="E100" s="55" t="s">
        <v>25</v>
      </c>
      <c r="F100" s="35" t="s">
        <v>9</v>
      </c>
      <c r="G100" s="72">
        <v>22580.25</v>
      </c>
    </row>
    <row r="101" spans="1:8" s="53" customFormat="1" ht="15" customHeight="1" x14ac:dyDescent="0.2">
      <c r="A101" s="55" t="s">
        <v>347</v>
      </c>
      <c r="B101" s="55" t="s">
        <v>691</v>
      </c>
      <c r="C101" s="55" t="s">
        <v>692</v>
      </c>
      <c r="D101" s="55" t="s">
        <v>348</v>
      </c>
      <c r="E101" s="55" t="s">
        <v>74</v>
      </c>
      <c r="F101" s="35" t="s">
        <v>9</v>
      </c>
      <c r="G101" s="72">
        <v>58443</v>
      </c>
    </row>
    <row r="102" spans="1:8" s="53" customFormat="1" ht="15" customHeight="1" x14ac:dyDescent="0.2">
      <c r="A102" s="55" t="s">
        <v>350</v>
      </c>
      <c r="B102" s="55" t="s">
        <v>693</v>
      </c>
      <c r="C102" s="55" t="s">
        <v>694</v>
      </c>
      <c r="D102" s="55" t="s">
        <v>33</v>
      </c>
      <c r="E102" s="55" t="s">
        <v>61</v>
      </c>
      <c r="F102" s="35" t="s">
        <v>9</v>
      </c>
      <c r="G102" s="72">
        <v>99000</v>
      </c>
      <c r="H102" s="1"/>
    </row>
    <row r="103" spans="1:8" s="53" customFormat="1" ht="15" customHeight="1" x14ac:dyDescent="0.2">
      <c r="A103" s="55" t="s">
        <v>354</v>
      </c>
      <c r="B103" s="55" t="s">
        <v>695</v>
      </c>
      <c r="C103" s="55" t="s">
        <v>696</v>
      </c>
      <c r="D103" s="55" t="s">
        <v>166</v>
      </c>
      <c r="E103" s="55" t="s">
        <v>57</v>
      </c>
      <c r="F103" s="35" t="s">
        <v>9</v>
      </c>
      <c r="G103" s="72">
        <v>29221.5</v>
      </c>
    </row>
    <row r="104" spans="1:8" s="53" customFormat="1" ht="15" customHeight="1" x14ac:dyDescent="0.2">
      <c r="A104" s="55" t="s">
        <v>355</v>
      </c>
      <c r="B104" s="55" t="s">
        <v>697</v>
      </c>
      <c r="C104" s="55" t="s">
        <v>698</v>
      </c>
      <c r="D104" s="55" t="s">
        <v>125</v>
      </c>
      <c r="E104" s="55" t="s">
        <v>71</v>
      </c>
      <c r="F104" s="35" t="s">
        <v>9</v>
      </c>
      <c r="G104" s="72">
        <v>15180</v>
      </c>
    </row>
    <row r="105" spans="1:8" s="53" customFormat="1" ht="15" customHeight="1" x14ac:dyDescent="0.2">
      <c r="A105" s="55" t="s">
        <v>359</v>
      </c>
      <c r="B105" s="55" t="s">
        <v>699</v>
      </c>
      <c r="C105" s="55" t="s">
        <v>700</v>
      </c>
      <c r="D105" s="55" t="s">
        <v>125</v>
      </c>
      <c r="E105" s="55" t="s">
        <v>71</v>
      </c>
      <c r="F105" s="35" t="s">
        <v>9</v>
      </c>
      <c r="G105" s="72">
        <v>15939</v>
      </c>
    </row>
    <row r="106" spans="1:8" s="53" customFormat="1" ht="15" customHeight="1" x14ac:dyDescent="0.2">
      <c r="A106" s="55" t="s">
        <v>361</v>
      </c>
      <c r="B106" s="55" t="s">
        <v>701</v>
      </c>
      <c r="C106" s="55" t="s">
        <v>702</v>
      </c>
      <c r="D106" s="55" t="s">
        <v>16</v>
      </c>
      <c r="E106" s="55" t="s">
        <v>17</v>
      </c>
      <c r="F106" s="35" t="s">
        <v>9</v>
      </c>
      <c r="G106" s="72">
        <v>13282.5</v>
      </c>
    </row>
    <row r="107" spans="1:8" s="53" customFormat="1" ht="15" customHeight="1" x14ac:dyDescent="0.2">
      <c r="A107" s="55" t="s">
        <v>362</v>
      </c>
      <c r="B107" s="55" t="s">
        <v>703</v>
      </c>
      <c r="C107" s="55" t="s">
        <v>704</v>
      </c>
      <c r="D107" s="55" t="s">
        <v>81</v>
      </c>
      <c r="E107" s="55" t="s">
        <v>82</v>
      </c>
      <c r="F107" s="35" t="s">
        <v>9</v>
      </c>
      <c r="G107" s="72">
        <v>44467.5</v>
      </c>
    </row>
    <row r="108" spans="1:8" s="53" customFormat="1" ht="15" customHeight="1" x14ac:dyDescent="0.2">
      <c r="A108" s="55" t="s">
        <v>365</v>
      </c>
      <c r="B108" s="55" t="s">
        <v>705</v>
      </c>
      <c r="C108" s="55" t="s">
        <v>706</v>
      </c>
      <c r="D108" s="55" t="s">
        <v>125</v>
      </c>
      <c r="E108" s="55" t="s">
        <v>8</v>
      </c>
      <c r="F108" s="35" t="s">
        <v>9</v>
      </c>
      <c r="G108" s="72">
        <v>18000</v>
      </c>
    </row>
    <row r="109" spans="1:8" s="53" customFormat="1" ht="15" customHeight="1" x14ac:dyDescent="0.2">
      <c r="A109" s="55" t="s">
        <v>367</v>
      </c>
      <c r="B109" s="55" t="s">
        <v>707</v>
      </c>
      <c r="C109" s="55" t="s">
        <v>708</v>
      </c>
      <c r="D109" s="55" t="s">
        <v>22</v>
      </c>
      <c r="E109" s="55" t="s">
        <v>17</v>
      </c>
      <c r="F109" s="35" t="s">
        <v>9</v>
      </c>
      <c r="G109" s="72">
        <v>13942.83</v>
      </c>
    </row>
    <row r="110" spans="1:8" s="53" customFormat="1" ht="15" customHeight="1" x14ac:dyDescent="0.2">
      <c r="A110" s="55" t="s">
        <v>368</v>
      </c>
      <c r="B110" s="55" t="s">
        <v>709</v>
      </c>
      <c r="C110" s="55" t="s">
        <v>710</v>
      </c>
      <c r="D110" s="55" t="s">
        <v>42</v>
      </c>
      <c r="E110" s="55" t="s">
        <v>73</v>
      </c>
      <c r="F110" s="35" t="s">
        <v>9</v>
      </c>
      <c r="G110" s="72">
        <v>30000</v>
      </c>
    </row>
    <row r="111" spans="1:8" s="53" customFormat="1" ht="15" customHeight="1" x14ac:dyDescent="0.2">
      <c r="A111" s="55" t="s">
        <v>369</v>
      </c>
      <c r="B111" s="55" t="s">
        <v>711</v>
      </c>
      <c r="C111" s="55" t="s">
        <v>712</v>
      </c>
      <c r="D111" s="55" t="s">
        <v>23</v>
      </c>
      <c r="E111" s="55" t="s">
        <v>39</v>
      </c>
      <c r="F111" s="35" t="s">
        <v>9</v>
      </c>
      <c r="G111" s="72">
        <v>38115</v>
      </c>
    </row>
    <row r="112" spans="1:8" s="53" customFormat="1" ht="15" customHeight="1" x14ac:dyDescent="0.2">
      <c r="A112" s="49" t="s">
        <v>370</v>
      </c>
      <c r="B112" s="49" t="s">
        <v>713</v>
      </c>
      <c r="C112" s="49" t="s">
        <v>714</v>
      </c>
      <c r="D112" s="49" t="s">
        <v>23</v>
      </c>
      <c r="E112" s="49" t="s">
        <v>26</v>
      </c>
      <c r="F112" s="35" t="s">
        <v>9</v>
      </c>
      <c r="G112" s="72">
        <v>25047</v>
      </c>
    </row>
    <row r="113" spans="1:9" s="53" customFormat="1" ht="15" customHeight="1" x14ac:dyDescent="0.2">
      <c r="A113" s="55" t="s">
        <v>371</v>
      </c>
      <c r="B113" s="55" t="s">
        <v>715</v>
      </c>
      <c r="C113" s="55" t="s">
        <v>716</v>
      </c>
      <c r="D113" s="55" t="s">
        <v>23</v>
      </c>
      <c r="E113" s="55" t="s">
        <v>92</v>
      </c>
      <c r="F113" s="35" t="s">
        <v>9</v>
      </c>
      <c r="G113" s="72">
        <v>50186</v>
      </c>
    </row>
    <row r="114" spans="1:9" s="53" customFormat="1" ht="15" customHeight="1" x14ac:dyDescent="0.2">
      <c r="A114" s="55" t="s">
        <v>372</v>
      </c>
      <c r="B114" s="55" t="s">
        <v>717</v>
      </c>
      <c r="C114" s="55" t="s">
        <v>718</v>
      </c>
      <c r="D114" s="55" t="s">
        <v>23</v>
      </c>
      <c r="E114" s="55" t="s">
        <v>26</v>
      </c>
      <c r="F114" s="35" t="s">
        <v>9</v>
      </c>
      <c r="G114" s="72">
        <v>25047</v>
      </c>
    </row>
    <row r="115" spans="1:9" s="53" customFormat="1" ht="15" customHeight="1" x14ac:dyDescent="0.2">
      <c r="A115" s="55" t="s">
        <v>373</v>
      </c>
      <c r="B115" s="55" t="s">
        <v>719</v>
      </c>
      <c r="C115" s="55" t="s">
        <v>720</v>
      </c>
      <c r="D115" s="55" t="s">
        <v>22</v>
      </c>
      <c r="E115" s="55" t="s">
        <v>39</v>
      </c>
      <c r="F115" s="35" t="s">
        <v>9</v>
      </c>
      <c r="G115" s="72">
        <v>34711.599999999999</v>
      </c>
    </row>
    <row r="116" spans="1:9" s="53" customFormat="1" ht="15" customHeight="1" x14ac:dyDescent="0.2">
      <c r="A116" s="55" t="s">
        <v>375</v>
      </c>
      <c r="B116" s="55" t="s">
        <v>721</v>
      </c>
      <c r="C116" s="55" t="s">
        <v>722</v>
      </c>
      <c r="D116" s="55" t="s">
        <v>23</v>
      </c>
      <c r="E116" s="55" t="s">
        <v>13</v>
      </c>
      <c r="F116" s="35" t="s">
        <v>9</v>
      </c>
      <c r="G116" s="72">
        <v>18172</v>
      </c>
    </row>
    <row r="117" spans="1:9" s="53" customFormat="1" ht="15" customHeight="1" x14ac:dyDescent="0.2">
      <c r="A117" s="55" t="s">
        <v>376</v>
      </c>
      <c r="B117" s="55" t="s">
        <v>723</v>
      </c>
      <c r="C117" s="55" t="s">
        <v>724</v>
      </c>
      <c r="D117" s="55" t="s">
        <v>16</v>
      </c>
      <c r="E117" s="55" t="s">
        <v>17</v>
      </c>
      <c r="F117" s="35" t="s">
        <v>9</v>
      </c>
      <c r="G117" s="72">
        <v>13813.8</v>
      </c>
    </row>
    <row r="118" spans="1:9" s="53" customFormat="1" ht="15" customHeight="1" x14ac:dyDescent="0.2">
      <c r="A118" s="55" t="s">
        <v>377</v>
      </c>
      <c r="B118" s="55" t="s">
        <v>725</v>
      </c>
      <c r="C118" s="55" t="s">
        <v>726</v>
      </c>
      <c r="D118" s="55" t="s">
        <v>14</v>
      </c>
      <c r="E118" s="55" t="s">
        <v>50</v>
      </c>
      <c r="F118" s="35" t="s">
        <v>9</v>
      </c>
      <c r="G118" s="72">
        <v>33000</v>
      </c>
    </row>
    <row r="119" spans="1:9" s="53" customFormat="1" ht="15" customHeight="1" x14ac:dyDescent="0.2">
      <c r="A119" s="55" t="s">
        <v>378</v>
      </c>
      <c r="B119" s="55" t="s">
        <v>727</v>
      </c>
      <c r="C119" s="55" t="s">
        <v>728</v>
      </c>
      <c r="D119" s="55" t="s">
        <v>188</v>
      </c>
      <c r="E119" s="55" t="s">
        <v>227</v>
      </c>
      <c r="F119" s="35" t="s">
        <v>9</v>
      </c>
      <c r="G119" s="72">
        <v>40100.5</v>
      </c>
    </row>
    <row r="120" spans="1:9" s="53" customFormat="1" ht="15" customHeight="1" x14ac:dyDescent="0.2">
      <c r="A120" s="55" t="s">
        <v>379</v>
      </c>
      <c r="B120" s="55" t="s">
        <v>729</v>
      </c>
      <c r="C120" s="55" t="s">
        <v>730</v>
      </c>
      <c r="D120" s="55" t="s">
        <v>60</v>
      </c>
      <c r="E120" s="55" t="s">
        <v>62</v>
      </c>
      <c r="F120" s="35" t="s">
        <v>9</v>
      </c>
      <c r="G120" s="72">
        <v>21707.4</v>
      </c>
    </row>
    <row r="121" spans="1:9" s="53" customFormat="1" ht="15" customHeight="1" x14ac:dyDescent="0.2">
      <c r="A121" s="55" t="s">
        <v>380</v>
      </c>
      <c r="B121" s="55" t="s">
        <v>731</v>
      </c>
      <c r="C121" s="55" t="s">
        <v>732</v>
      </c>
      <c r="D121" s="55" t="s">
        <v>174</v>
      </c>
      <c r="E121" s="55" t="s">
        <v>11</v>
      </c>
      <c r="F121" s="35" t="s">
        <v>9</v>
      </c>
      <c r="G121" s="72">
        <v>63888</v>
      </c>
    </row>
    <row r="122" spans="1:9" s="53" customFormat="1" ht="15" customHeight="1" x14ac:dyDescent="0.2">
      <c r="A122" s="55" t="s">
        <v>381</v>
      </c>
      <c r="B122" s="55" t="s">
        <v>733</v>
      </c>
      <c r="C122" s="55" t="s">
        <v>734</v>
      </c>
      <c r="D122" s="55" t="s">
        <v>53</v>
      </c>
      <c r="E122" s="55" t="s">
        <v>26</v>
      </c>
      <c r="F122" s="35" t="s">
        <v>9</v>
      </c>
      <c r="G122" s="72">
        <v>28749.599999999999</v>
      </c>
    </row>
    <row r="123" spans="1:9" s="1" customFormat="1" ht="15" customHeight="1" x14ac:dyDescent="0.2">
      <c r="A123" s="55" t="s">
        <v>382</v>
      </c>
      <c r="B123" s="55" t="s">
        <v>735</v>
      </c>
      <c r="C123" s="55" t="s">
        <v>736</v>
      </c>
      <c r="D123" s="55" t="s">
        <v>46</v>
      </c>
      <c r="E123" s="55" t="s">
        <v>47</v>
      </c>
      <c r="F123" s="35" t="s">
        <v>9</v>
      </c>
      <c r="G123" s="72">
        <v>24200</v>
      </c>
      <c r="H123" s="53"/>
      <c r="I123" s="53"/>
    </row>
    <row r="124" spans="1:9" s="53" customFormat="1" ht="15" customHeight="1" x14ac:dyDescent="0.2">
      <c r="A124" s="55" t="s">
        <v>383</v>
      </c>
      <c r="B124" s="55" t="s">
        <v>652</v>
      </c>
      <c r="C124" s="55" t="s">
        <v>737</v>
      </c>
      <c r="D124" s="55" t="s">
        <v>31</v>
      </c>
      <c r="E124" s="55" t="s">
        <v>384</v>
      </c>
      <c r="F124" s="35" t="s">
        <v>9</v>
      </c>
      <c r="G124" s="72">
        <v>44000</v>
      </c>
    </row>
    <row r="125" spans="1:9" s="53" customFormat="1" ht="15" customHeight="1" x14ac:dyDescent="0.2">
      <c r="A125" s="71" t="s">
        <v>1210</v>
      </c>
      <c r="B125" s="55" t="s">
        <v>1211</v>
      </c>
      <c r="C125" s="55" t="s">
        <v>1212</v>
      </c>
      <c r="D125" s="55" t="s">
        <v>184</v>
      </c>
      <c r="E125" s="55" t="s">
        <v>13</v>
      </c>
      <c r="F125" s="35" t="s">
        <v>9</v>
      </c>
      <c r="G125" s="72">
        <v>24000</v>
      </c>
    </row>
    <row r="126" spans="1:9" s="53" customFormat="1" ht="15" customHeight="1" x14ac:dyDescent="0.2">
      <c r="A126" s="55" t="s">
        <v>386</v>
      </c>
      <c r="B126" s="55" t="s">
        <v>738</v>
      </c>
      <c r="C126" s="55" t="s">
        <v>739</v>
      </c>
      <c r="D126" s="55" t="s">
        <v>16</v>
      </c>
      <c r="E126" s="55" t="s">
        <v>49</v>
      </c>
      <c r="F126" s="35" t="s">
        <v>9</v>
      </c>
      <c r="G126" s="72">
        <v>17077.5</v>
      </c>
    </row>
    <row r="127" spans="1:9" s="53" customFormat="1" ht="15" customHeight="1" x14ac:dyDescent="0.2">
      <c r="A127" s="55" t="s">
        <v>388</v>
      </c>
      <c r="B127" s="55" t="s">
        <v>740</v>
      </c>
      <c r="C127" s="55" t="s">
        <v>741</v>
      </c>
      <c r="D127" s="55" t="s">
        <v>16</v>
      </c>
      <c r="E127" s="55" t="s">
        <v>17</v>
      </c>
      <c r="F127" s="35" t="s">
        <v>9</v>
      </c>
      <c r="G127" s="72">
        <v>13156</v>
      </c>
    </row>
    <row r="128" spans="1:9" s="53" customFormat="1" ht="15" customHeight="1" x14ac:dyDescent="0.2">
      <c r="A128" s="55" t="s">
        <v>389</v>
      </c>
      <c r="B128" s="55" t="s">
        <v>742</v>
      </c>
      <c r="C128" s="55" t="s">
        <v>743</v>
      </c>
      <c r="D128" s="55" t="s">
        <v>23</v>
      </c>
      <c r="E128" s="55" t="s">
        <v>17</v>
      </c>
      <c r="F128" s="35" t="s">
        <v>9</v>
      </c>
      <c r="G128" s="72">
        <v>13092.75</v>
      </c>
    </row>
    <row r="129" spans="1:9" s="53" customFormat="1" ht="15" customHeight="1" x14ac:dyDescent="0.2">
      <c r="A129" s="55" t="s">
        <v>390</v>
      </c>
      <c r="B129" s="55" t="s">
        <v>744</v>
      </c>
      <c r="C129" s="55" t="s">
        <v>745</v>
      </c>
      <c r="D129" s="55" t="s">
        <v>16</v>
      </c>
      <c r="E129" s="55" t="s">
        <v>17</v>
      </c>
      <c r="F129" s="35" t="s">
        <v>9</v>
      </c>
      <c r="G129" s="72">
        <v>13206.6</v>
      </c>
    </row>
    <row r="130" spans="1:9" s="53" customFormat="1" ht="15" customHeight="1" x14ac:dyDescent="0.2">
      <c r="A130" s="55" t="s">
        <v>392</v>
      </c>
      <c r="B130" s="55" t="s">
        <v>746</v>
      </c>
      <c r="C130" s="55" t="s">
        <v>747</v>
      </c>
      <c r="D130" s="55" t="s">
        <v>23</v>
      </c>
      <c r="E130" s="55" t="s">
        <v>49</v>
      </c>
      <c r="F130" s="35" t="s">
        <v>9</v>
      </c>
      <c r="G130" s="72">
        <v>22264</v>
      </c>
    </row>
    <row r="131" spans="1:9" s="53" customFormat="1" ht="15" customHeight="1" x14ac:dyDescent="0.2">
      <c r="A131" s="58">
        <v>681</v>
      </c>
      <c r="B131" s="55" t="s">
        <v>748</v>
      </c>
      <c r="C131" s="55" t="s">
        <v>749</v>
      </c>
      <c r="D131" s="55" t="s">
        <v>14</v>
      </c>
      <c r="E131" s="55" t="s">
        <v>15</v>
      </c>
      <c r="F131" s="35" t="s">
        <v>9</v>
      </c>
      <c r="G131" s="72">
        <v>55660</v>
      </c>
    </row>
    <row r="132" spans="1:9" s="53" customFormat="1" ht="15" customHeight="1" x14ac:dyDescent="0.2">
      <c r="A132" s="55" t="s">
        <v>394</v>
      </c>
      <c r="B132" s="55" t="s">
        <v>750</v>
      </c>
      <c r="C132" s="55" t="s">
        <v>751</v>
      </c>
      <c r="D132" s="55" t="s">
        <v>14</v>
      </c>
      <c r="E132" s="55" t="s">
        <v>48</v>
      </c>
      <c r="F132" s="35" t="s">
        <v>9</v>
      </c>
      <c r="G132" s="72">
        <v>24000</v>
      </c>
    </row>
    <row r="133" spans="1:9" s="53" customFormat="1" ht="15" customHeight="1" x14ac:dyDescent="0.2">
      <c r="A133" s="55" t="s">
        <v>395</v>
      </c>
      <c r="B133" s="55" t="s">
        <v>752</v>
      </c>
      <c r="C133" s="55" t="s">
        <v>753</v>
      </c>
      <c r="D133" s="55" t="s">
        <v>125</v>
      </c>
      <c r="E133" s="55" t="s">
        <v>13</v>
      </c>
      <c r="F133" s="35" t="s">
        <v>9</v>
      </c>
      <c r="G133" s="72">
        <v>26620</v>
      </c>
    </row>
    <row r="134" spans="1:9" s="53" customFormat="1" ht="15" customHeight="1" x14ac:dyDescent="0.2">
      <c r="A134" s="55" t="s">
        <v>396</v>
      </c>
      <c r="B134" s="55" t="s">
        <v>754</v>
      </c>
      <c r="C134" s="55" t="s">
        <v>755</v>
      </c>
      <c r="D134" s="55" t="s">
        <v>125</v>
      </c>
      <c r="E134" s="55" t="s">
        <v>25</v>
      </c>
      <c r="F134" s="35" t="s">
        <v>9</v>
      </c>
      <c r="G134" s="72">
        <v>18216</v>
      </c>
    </row>
    <row r="135" spans="1:9" s="53" customFormat="1" ht="15" customHeight="1" x14ac:dyDescent="0.2">
      <c r="A135" s="55" t="s">
        <v>397</v>
      </c>
      <c r="B135" s="55" t="s">
        <v>756</v>
      </c>
      <c r="C135" s="55" t="s">
        <v>757</v>
      </c>
      <c r="D135" s="55" t="s">
        <v>23</v>
      </c>
      <c r="E135" s="55" t="s">
        <v>8</v>
      </c>
      <c r="F135" s="35" t="s">
        <v>9</v>
      </c>
      <c r="G135" s="72">
        <v>25047</v>
      </c>
    </row>
    <row r="136" spans="1:9" s="53" customFormat="1" ht="15" customHeight="1" x14ac:dyDescent="0.2">
      <c r="A136" s="55" t="s">
        <v>398</v>
      </c>
      <c r="B136" s="55" t="s">
        <v>758</v>
      </c>
      <c r="C136" s="55" t="s">
        <v>759</v>
      </c>
      <c r="D136" s="55" t="s">
        <v>202</v>
      </c>
      <c r="E136" s="55" t="s">
        <v>13</v>
      </c>
      <c r="F136" s="35" t="s">
        <v>9</v>
      </c>
      <c r="G136" s="72">
        <v>25047</v>
      </c>
    </row>
    <row r="137" spans="1:9" s="53" customFormat="1" ht="15" customHeight="1" x14ac:dyDescent="0.2">
      <c r="A137" s="55" t="s">
        <v>402</v>
      </c>
      <c r="B137" s="55" t="s">
        <v>760</v>
      </c>
      <c r="C137" s="55" t="s">
        <v>761</v>
      </c>
      <c r="D137" s="55" t="s">
        <v>125</v>
      </c>
      <c r="E137" s="55" t="s">
        <v>403</v>
      </c>
      <c r="F137" s="35" t="s">
        <v>9</v>
      </c>
      <c r="G137" s="72">
        <v>25000</v>
      </c>
    </row>
    <row r="138" spans="1:9" s="53" customFormat="1" ht="15" customHeight="1" x14ac:dyDescent="0.2">
      <c r="A138" s="55" t="s">
        <v>404</v>
      </c>
      <c r="B138" s="55" t="s">
        <v>762</v>
      </c>
      <c r="C138" s="55" t="s">
        <v>763</v>
      </c>
      <c r="D138" s="55" t="s">
        <v>125</v>
      </c>
      <c r="E138" s="55" t="s">
        <v>62</v>
      </c>
      <c r="F138" s="35" t="s">
        <v>9</v>
      </c>
      <c r="G138" s="72">
        <v>22365.200000000001</v>
      </c>
    </row>
    <row r="139" spans="1:9" s="53" customFormat="1" ht="15" customHeight="1" x14ac:dyDescent="0.2">
      <c r="A139" s="55" t="s">
        <v>405</v>
      </c>
      <c r="B139" s="55" t="s">
        <v>764</v>
      </c>
      <c r="C139" s="55" t="s">
        <v>765</v>
      </c>
      <c r="D139" s="55" t="s">
        <v>125</v>
      </c>
      <c r="E139" s="55" t="s">
        <v>62</v>
      </c>
      <c r="F139" s="35" t="s">
        <v>9</v>
      </c>
      <c r="G139" s="72">
        <v>22365.200000000001</v>
      </c>
    </row>
    <row r="140" spans="1:9" s="53" customFormat="1" ht="15" customHeight="1" x14ac:dyDescent="0.2">
      <c r="A140" s="55" t="s">
        <v>406</v>
      </c>
      <c r="B140" s="55" t="s">
        <v>729</v>
      </c>
      <c r="C140" s="55" t="s">
        <v>766</v>
      </c>
      <c r="D140" s="55" t="s">
        <v>53</v>
      </c>
      <c r="E140" s="55" t="s">
        <v>130</v>
      </c>
      <c r="F140" s="35" t="s">
        <v>9</v>
      </c>
      <c r="G140" s="72">
        <v>22770</v>
      </c>
    </row>
    <row r="141" spans="1:9" s="53" customFormat="1" ht="15" customHeight="1" x14ac:dyDescent="0.2">
      <c r="A141" s="52">
        <v>707</v>
      </c>
      <c r="B141" s="49" t="s">
        <v>1191</v>
      </c>
      <c r="C141" s="52" t="s">
        <v>1192</v>
      </c>
      <c r="D141" s="49" t="s">
        <v>1208</v>
      </c>
      <c r="E141" s="49" t="s">
        <v>1207</v>
      </c>
      <c r="F141" s="35"/>
      <c r="G141" s="72">
        <v>40000</v>
      </c>
    </row>
    <row r="142" spans="1:9" s="53" customFormat="1" ht="15" customHeight="1" x14ac:dyDescent="0.2">
      <c r="A142" s="55" t="s">
        <v>408</v>
      </c>
      <c r="B142" s="55" t="s">
        <v>767</v>
      </c>
      <c r="C142" s="55" t="s">
        <v>768</v>
      </c>
      <c r="D142" s="55" t="s">
        <v>202</v>
      </c>
      <c r="E142" s="55" t="s">
        <v>13</v>
      </c>
      <c r="F142" s="35" t="s">
        <v>9</v>
      </c>
      <c r="G142" s="72">
        <v>25047</v>
      </c>
    </row>
    <row r="143" spans="1:9" s="53" customFormat="1" ht="15" customHeight="1" x14ac:dyDescent="0.2">
      <c r="A143" s="55" t="s">
        <v>409</v>
      </c>
      <c r="B143" s="55" t="s">
        <v>769</v>
      </c>
      <c r="C143" s="55" t="s">
        <v>770</v>
      </c>
      <c r="D143" s="55" t="s">
        <v>125</v>
      </c>
      <c r="E143" s="55" t="s">
        <v>62</v>
      </c>
      <c r="F143" s="35" t="s">
        <v>9</v>
      </c>
      <c r="G143" s="72">
        <v>24414.5</v>
      </c>
      <c r="H143" s="1"/>
      <c r="I143" s="1"/>
    </row>
    <row r="144" spans="1:9" s="53" customFormat="1" ht="15" customHeight="1" x14ac:dyDescent="0.2">
      <c r="A144" s="55" t="s">
        <v>411</v>
      </c>
      <c r="B144" s="55" t="s">
        <v>771</v>
      </c>
      <c r="C144" s="55" t="s">
        <v>772</v>
      </c>
      <c r="D144" s="55" t="s">
        <v>16</v>
      </c>
      <c r="E144" s="55" t="s">
        <v>17</v>
      </c>
      <c r="F144" s="35" t="s">
        <v>9</v>
      </c>
      <c r="G144" s="72">
        <v>13248</v>
      </c>
      <c r="H144" s="10"/>
      <c r="I144" s="10"/>
    </row>
    <row r="145" spans="1:9" s="53" customFormat="1" ht="15" customHeight="1" x14ac:dyDescent="0.2">
      <c r="A145" s="55" t="s">
        <v>412</v>
      </c>
      <c r="B145" s="55" t="s">
        <v>773</v>
      </c>
      <c r="C145" s="55" t="s">
        <v>774</v>
      </c>
      <c r="D145" s="55" t="s">
        <v>31</v>
      </c>
      <c r="E145" s="55" t="s">
        <v>44</v>
      </c>
      <c r="F145" s="35" t="s">
        <v>9</v>
      </c>
      <c r="G145" s="72">
        <v>30000</v>
      </c>
    </row>
    <row r="146" spans="1:9" s="53" customFormat="1" ht="15" customHeight="1" x14ac:dyDescent="0.2">
      <c r="A146" s="55" t="s">
        <v>414</v>
      </c>
      <c r="B146" s="55" t="s">
        <v>775</v>
      </c>
      <c r="C146" s="55" t="s">
        <v>776</v>
      </c>
      <c r="D146" s="55" t="s">
        <v>415</v>
      </c>
      <c r="E146" s="55" t="s">
        <v>13</v>
      </c>
      <c r="F146" s="35" t="s">
        <v>9</v>
      </c>
      <c r="G146" s="72">
        <v>28750</v>
      </c>
    </row>
    <row r="147" spans="1:9" s="53" customFormat="1" ht="15" customHeight="1" x14ac:dyDescent="0.2">
      <c r="A147" s="55" t="s">
        <v>416</v>
      </c>
      <c r="B147" s="55" t="s">
        <v>777</v>
      </c>
      <c r="C147" s="55" t="s">
        <v>778</v>
      </c>
      <c r="D147" s="55" t="s">
        <v>12</v>
      </c>
      <c r="E147" s="55" t="s">
        <v>66</v>
      </c>
      <c r="F147" s="35" t="s">
        <v>9</v>
      </c>
      <c r="G147" s="72">
        <v>18216</v>
      </c>
      <c r="H147" s="11"/>
      <c r="I147" s="11"/>
    </row>
    <row r="148" spans="1:9" s="53" customFormat="1" ht="15" customHeight="1" x14ac:dyDescent="0.2">
      <c r="A148" s="55" t="s">
        <v>417</v>
      </c>
      <c r="B148" s="55" t="s">
        <v>779</v>
      </c>
      <c r="C148" s="55" t="s">
        <v>780</v>
      </c>
      <c r="D148" s="55" t="s">
        <v>16</v>
      </c>
      <c r="E148" s="55" t="s">
        <v>17</v>
      </c>
      <c r="F148" s="35" t="s">
        <v>9</v>
      </c>
      <c r="G148" s="72">
        <v>13248</v>
      </c>
      <c r="H148" s="11"/>
      <c r="I148" s="11"/>
    </row>
    <row r="149" spans="1:9" s="53" customFormat="1" ht="15" customHeight="1" x14ac:dyDescent="0.2">
      <c r="A149" s="55" t="s">
        <v>418</v>
      </c>
      <c r="B149" s="49" t="s">
        <v>781</v>
      </c>
      <c r="C149" s="49" t="s">
        <v>782</v>
      </c>
      <c r="D149" s="55" t="s">
        <v>23</v>
      </c>
      <c r="E149" s="55" t="s">
        <v>58</v>
      </c>
      <c r="F149" s="35" t="s">
        <v>9</v>
      </c>
      <c r="G149" s="72">
        <v>20289.5</v>
      </c>
      <c r="H149" s="10"/>
      <c r="I149" s="10"/>
    </row>
    <row r="150" spans="1:9" s="53" customFormat="1" ht="15" customHeight="1" x14ac:dyDescent="0.2">
      <c r="A150" s="49" t="s">
        <v>419</v>
      </c>
      <c r="B150" s="55" t="s">
        <v>783</v>
      </c>
      <c r="C150" s="55" t="s">
        <v>784</v>
      </c>
      <c r="D150" s="49" t="s">
        <v>51</v>
      </c>
      <c r="E150" s="49" t="s">
        <v>130</v>
      </c>
      <c r="F150" s="35" t="s">
        <v>9</v>
      </c>
      <c r="G150" s="72">
        <v>22770</v>
      </c>
      <c r="H150" s="10"/>
      <c r="I150" s="10"/>
    </row>
    <row r="151" spans="1:9" s="53" customFormat="1" ht="15" customHeight="1" x14ac:dyDescent="0.2">
      <c r="A151" s="55" t="s">
        <v>420</v>
      </c>
      <c r="B151" s="55" t="s">
        <v>785</v>
      </c>
      <c r="C151" s="55" t="s">
        <v>786</v>
      </c>
      <c r="D151" s="55" t="s">
        <v>33</v>
      </c>
      <c r="E151" s="55" t="s">
        <v>78</v>
      </c>
      <c r="F151" s="35" t="s">
        <v>9</v>
      </c>
      <c r="G151" s="72">
        <v>31500</v>
      </c>
      <c r="H151" s="10"/>
      <c r="I151" s="10"/>
    </row>
    <row r="152" spans="1:9" s="1" customFormat="1" ht="15" customHeight="1" x14ac:dyDescent="0.2">
      <c r="A152" s="55" t="s">
        <v>421</v>
      </c>
      <c r="B152" s="55" t="s">
        <v>787</v>
      </c>
      <c r="C152" s="55" t="s">
        <v>788</v>
      </c>
      <c r="D152" s="55" t="s">
        <v>23</v>
      </c>
      <c r="E152" s="55" t="s">
        <v>422</v>
      </c>
      <c r="F152" s="35" t="s">
        <v>9</v>
      </c>
      <c r="G152" s="72">
        <v>119790</v>
      </c>
      <c r="H152" s="10"/>
      <c r="I152" s="10"/>
    </row>
    <row r="153" spans="1:9" s="53" customFormat="1" ht="15" customHeight="1" x14ac:dyDescent="0.2">
      <c r="A153" s="55" t="s">
        <v>423</v>
      </c>
      <c r="B153" s="55" t="s">
        <v>789</v>
      </c>
      <c r="C153" s="55" t="s">
        <v>790</v>
      </c>
      <c r="D153" s="55" t="s">
        <v>31</v>
      </c>
      <c r="E153" s="55" t="s">
        <v>101</v>
      </c>
      <c r="F153" s="35" t="s">
        <v>9</v>
      </c>
      <c r="G153" s="72">
        <v>125235</v>
      </c>
      <c r="H153" s="10"/>
      <c r="I153" s="10"/>
    </row>
    <row r="154" spans="1:9" s="53" customFormat="1" ht="15" customHeight="1" x14ac:dyDescent="0.2">
      <c r="A154" s="55" t="s">
        <v>424</v>
      </c>
      <c r="B154" s="55" t="s">
        <v>791</v>
      </c>
      <c r="C154" s="55" t="s">
        <v>792</v>
      </c>
      <c r="D154" s="55" t="s">
        <v>166</v>
      </c>
      <c r="E154" s="55" t="s">
        <v>91</v>
      </c>
      <c r="F154" s="35" t="s">
        <v>9</v>
      </c>
      <c r="G154" s="72">
        <v>77000</v>
      </c>
      <c r="H154" s="10"/>
      <c r="I154" s="10"/>
    </row>
    <row r="155" spans="1:9" s="53" customFormat="1" ht="15" customHeight="1" x14ac:dyDescent="0.2">
      <c r="A155" s="55" t="s">
        <v>426</v>
      </c>
      <c r="B155" s="55" t="s">
        <v>793</v>
      </c>
      <c r="C155" s="55" t="s">
        <v>794</v>
      </c>
      <c r="D155" s="55" t="s">
        <v>64</v>
      </c>
      <c r="E155" s="55" t="s">
        <v>427</v>
      </c>
      <c r="F155" s="35" t="s">
        <v>9</v>
      </c>
      <c r="G155" s="72">
        <v>93500</v>
      </c>
      <c r="H155" s="10"/>
      <c r="I155" s="10"/>
    </row>
    <row r="156" spans="1:9" s="53" customFormat="1" ht="15" customHeight="1" x14ac:dyDescent="0.2">
      <c r="A156" s="55" t="s">
        <v>428</v>
      </c>
      <c r="B156" s="55" t="s">
        <v>795</v>
      </c>
      <c r="C156" s="55" t="s">
        <v>796</v>
      </c>
      <c r="D156" s="55" t="s">
        <v>60</v>
      </c>
      <c r="E156" s="55" t="s">
        <v>61</v>
      </c>
      <c r="F156" s="35" t="s">
        <v>9</v>
      </c>
      <c r="G156" s="72">
        <v>99000</v>
      </c>
      <c r="H156" s="10"/>
      <c r="I156" s="10"/>
    </row>
    <row r="157" spans="1:9" s="53" customFormat="1" ht="15" customHeight="1" x14ac:dyDescent="0.2">
      <c r="A157" s="55" t="s">
        <v>429</v>
      </c>
      <c r="B157" s="55" t="s">
        <v>797</v>
      </c>
      <c r="C157" s="55" t="s">
        <v>798</v>
      </c>
      <c r="D157" s="55" t="s">
        <v>38</v>
      </c>
      <c r="E157" s="55" t="s">
        <v>430</v>
      </c>
      <c r="F157" s="35" t="s">
        <v>9</v>
      </c>
      <c r="G157" s="72">
        <v>85000</v>
      </c>
      <c r="H157" s="10"/>
      <c r="I157" s="10"/>
    </row>
    <row r="158" spans="1:9" s="53" customFormat="1" ht="15" customHeight="1" x14ac:dyDescent="0.2">
      <c r="A158" s="55" t="s">
        <v>431</v>
      </c>
      <c r="B158" s="55" t="s">
        <v>799</v>
      </c>
      <c r="C158" s="55" t="s">
        <v>800</v>
      </c>
      <c r="D158" s="55" t="s">
        <v>33</v>
      </c>
      <c r="E158" s="55" t="s">
        <v>43</v>
      </c>
      <c r="F158" s="35" t="s">
        <v>9</v>
      </c>
      <c r="G158" s="72">
        <v>122452</v>
      </c>
      <c r="H158" s="10"/>
      <c r="I158" s="10"/>
    </row>
    <row r="159" spans="1:9" s="53" customFormat="1" ht="15" customHeight="1" x14ac:dyDescent="0.2">
      <c r="A159" s="55" t="s">
        <v>432</v>
      </c>
      <c r="B159" s="55" t="s">
        <v>801</v>
      </c>
      <c r="C159" s="55" t="s">
        <v>802</v>
      </c>
      <c r="D159" s="55" t="s">
        <v>53</v>
      </c>
      <c r="E159" s="55" t="s">
        <v>302</v>
      </c>
      <c r="F159" s="35" t="s">
        <v>9</v>
      </c>
      <c r="G159" s="72">
        <v>80500</v>
      </c>
      <c r="H159" s="10"/>
      <c r="I159" s="10"/>
    </row>
    <row r="160" spans="1:9" s="53" customFormat="1" ht="15" customHeight="1" x14ac:dyDescent="0.2">
      <c r="A160" s="55" t="s">
        <v>433</v>
      </c>
      <c r="B160" s="55" t="s">
        <v>803</v>
      </c>
      <c r="C160" s="55" t="s">
        <v>804</v>
      </c>
      <c r="D160" s="55" t="s">
        <v>42</v>
      </c>
      <c r="E160" s="55" t="s">
        <v>434</v>
      </c>
      <c r="F160" s="35" t="s">
        <v>9</v>
      </c>
      <c r="G160" s="72">
        <v>82500</v>
      </c>
      <c r="H160" s="10"/>
      <c r="I160" s="10"/>
    </row>
    <row r="161" spans="1:9" s="53" customFormat="1" ht="15" customHeight="1" x14ac:dyDescent="0.2">
      <c r="A161" s="55" t="s">
        <v>435</v>
      </c>
      <c r="B161" s="55" t="s">
        <v>805</v>
      </c>
      <c r="C161" s="55" t="s">
        <v>806</v>
      </c>
      <c r="D161" s="55" t="s">
        <v>14</v>
      </c>
      <c r="E161" s="55" t="s">
        <v>18</v>
      </c>
      <c r="F161" s="35" t="s">
        <v>9</v>
      </c>
      <c r="G161" s="72">
        <v>108900</v>
      </c>
      <c r="H161" s="10"/>
      <c r="I161" s="10"/>
    </row>
    <row r="162" spans="1:9" s="53" customFormat="1" ht="15" customHeight="1" x14ac:dyDescent="0.2">
      <c r="A162" s="55" t="s">
        <v>436</v>
      </c>
      <c r="B162" s="55" t="s">
        <v>807</v>
      </c>
      <c r="C162" s="55" t="s">
        <v>808</v>
      </c>
      <c r="D162" s="55" t="s">
        <v>125</v>
      </c>
      <c r="E162" s="55" t="s">
        <v>54</v>
      </c>
      <c r="F162" s="35" t="s">
        <v>9</v>
      </c>
      <c r="G162" s="72">
        <v>13915</v>
      </c>
      <c r="H162" s="10"/>
      <c r="I162" s="10"/>
    </row>
    <row r="163" spans="1:9" s="53" customFormat="1" ht="15" customHeight="1" x14ac:dyDescent="0.2">
      <c r="A163" s="55" t="s">
        <v>437</v>
      </c>
      <c r="B163" s="55" t="s">
        <v>809</v>
      </c>
      <c r="C163" s="55" t="s">
        <v>810</v>
      </c>
      <c r="D163" s="55" t="s">
        <v>125</v>
      </c>
      <c r="E163" s="55" t="s">
        <v>62</v>
      </c>
      <c r="F163" s="35" t="s">
        <v>9</v>
      </c>
      <c r="G163" s="72">
        <v>22365.200000000001</v>
      </c>
      <c r="H163" s="10"/>
      <c r="I163" s="10"/>
    </row>
    <row r="164" spans="1:9" s="53" customFormat="1" ht="15" customHeight="1" x14ac:dyDescent="0.2">
      <c r="A164" s="55" t="s">
        <v>438</v>
      </c>
      <c r="B164" s="55" t="s">
        <v>811</v>
      </c>
      <c r="C164" s="55" t="s">
        <v>812</v>
      </c>
      <c r="D164" s="55" t="s">
        <v>125</v>
      </c>
      <c r="E164" s="55" t="s">
        <v>49</v>
      </c>
      <c r="F164" s="35" t="s">
        <v>9</v>
      </c>
      <c r="G164" s="72">
        <v>21859.200000000001</v>
      </c>
      <c r="H164" s="10"/>
      <c r="I164" s="10"/>
    </row>
    <row r="165" spans="1:9" s="53" customFormat="1" ht="15" customHeight="1" x14ac:dyDescent="0.2">
      <c r="A165" s="55" t="s">
        <v>439</v>
      </c>
      <c r="B165" s="55" t="s">
        <v>813</v>
      </c>
      <c r="C165" s="55" t="s">
        <v>814</v>
      </c>
      <c r="D165" s="55" t="s">
        <v>125</v>
      </c>
      <c r="E165" s="55" t="s">
        <v>54</v>
      </c>
      <c r="F165" s="35" t="s">
        <v>9</v>
      </c>
      <c r="G165" s="72">
        <v>13358.4</v>
      </c>
      <c r="H165" s="59"/>
      <c r="I165" s="59"/>
    </row>
    <row r="166" spans="1:9" s="53" customFormat="1" ht="15" customHeight="1" x14ac:dyDescent="0.2">
      <c r="A166" s="55" t="s">
        <v>440</v>
      </c>
      <c r="B166" s="55" t="s">
        <v>815</v>
      </c>
      <c r="C166" s="55" t="s">
        <v>816</v>
      </c>
      <c r="D166" s="55" t="s">
        <v>14</v>
      </c>
      <c r="E166" s="55" t="s">
        <v>80</v>
      </c>
      <c r="F166" s="35" t="s">
        <v>9</v>
      </c>
      <c r="G166" s="72">
        <v>20872.5</v>
      </c>
      <c r="H166" s="59"/>
      <c r="I166" s="59"/>
    </row>
    <row r="167" spans="1:9" s="53" customFormat="1" ht="15" customHeight="1" x14ac:dyDescent="0.2">
      <c r="A167" s="55" t="s">
        <v>441</v>
      </c>
      <c r="B167" s="55" t="s">
        <v>817</v>
      </c>
      <c r="C167" s="55" t="s">
        <v>818</v>
      </c>
      <c r="D167" s="55" t="s">
        <v>14</v>
      </c>
      <c r="E167" s="55" t="s">
        <v>62</v>
      </c>
      <c r="F167" s="35" t="s">
        <v>9</v>
      </c>
      <c r="G167" s="72">
        <v>22365.200000000001</v>
      </c>
      <c r="H167" s="59"/>
      <c r="I167" s="59"/>
    </row>
    <row r="168" spans="1:9" s="53" customFormat="1" ht="15" customHeight="1" x14ac:dyDescent="0.2">
      <c r="A168" s="55" t="s">
        <v>442</v>
      </c>
      <c r="B168" s="55" t="s">
        <v>1169</v>
      </c>
      <c r="C168" s="55" t="s">
        <v>1168</v>
      </c>
      <c r="D168" s="55" t="s">
        <v>14</v>
      </c>
      <c r="E168" s="55" t="s">
        <v>80</v>
      </c>
      <c r="F168" s="35" t="s">
        <v>9</v>
      </c>
      <c r="G168" s="72">
        <v>20037.599999999999</v>
      </c>
      <c r="H168" s="59"/>
      <c r="I168" s="59"/>
    </row>
    <row r="169" spans="1:9" s="53" customFormat="1" ht="15" customHeight="1" x14ac:dyDescent="0.2">
      <c r="A169" s="55" t="s">
        <v>443</v>
      </c>
      <c r="B169" s="55" t="s">
        <v>819</v>
      </c>
      <c r="C169" s="55" t="s">
        <v>820</v>
      </c>
      <c r="D169" s="55" t="s">
        <v>125</v>
      </c>
      <c r="E169" s="55" t="s">
        <v>68</v>
      </c>
      <c r="F169" s="35" t="s">
        <v>9</v>
      </c>
      <c r="G169" s="72">
        <v>24150</v>
      </c>
      <c r="H169" s="59"/>
      <c r="I169" s="59"/>
    </row>
    <row r="170" spans="1:9" s="53" customFormat="1" ht="15" customHeight="1" x14ac:dyDescent="0.2">
      <c r="A170" s="55" t="s">
        <v>444</v>
      </c>
      <c r="B170" s="55" t="s">
        <v>821</v>
      </c>
      <c r="C170" s="55" t="s">
        <v>822</v>
      </c>
      <c r="D170" s="55" t="s">
        <v>191</v>
      </c>
      <c r="E170" s="55" t="s">
        <v>445</v>
      </c>
      <c r="F170" s="35" t="s">
        <v>9</v>
      </c>
      <c r="G170" s="72">
        <v>34375</v>
      </c>
      <c r="H170" s="59"/>
      <c r="I170" s="59"/>
    </row>
    <row r="171" spans="1:9" s="53" customFormat="1" ht="15" customHeight="1" x14ac:dyDescent="0.2">
      <c r="A171" s="58">
        <v>769</v>
      </c>
      <c r="B171" s="55" t="s">
        <v>823</v>
      </c>
      <c r="C171" s="55" t="s">
        <v>1213</v>
      </c>
      <c r="D171" s="55" t="s">
        <v>23</v>
      </c>
      <c r="E171" s="55" t="s">
        <v>450</v>
      </c>
      <c r="F171" s="35" t="s">
        <v>9</v>
      </c>
      <c r="G171" s="72">
        <v>51455.25</v>
      </c>
      <c r="H171" s="59"/>
      <c r="I171" s="59"/>
    </row>
    <row r="172" spans="1:9" s="53" customFormat="1" ht="15" customHeight="1" x14ac:dyDescent="0.2">
      <c r="A172" s="55" t="s">
        <v>452</v>
      </c>
      <c r="B172" s="55" t="s">
        <v>824</v>
      </c>
      <c r="C172" s="55" t="s">
        <v>825</v>
      </c>
      <c r="D172" s="55" t="s">
        <v>22</v>
      </c>
      <c r="E172" s="55" t="s">
        <v>453</v>
      </c>
      <c r="F172" s="35" t="s">
        <v>9</v>
      </c>
      <c r="G172" s="72">
        <v>33880</v>
      </c>
      <c r="H172" s="59"/>
      <c r="I172" s="59"/>
    </row>
    <row r="173" spans="1:9" s="53" customFormat="1" ht="15" customHeight="1" x14ac:dyDescent="0.2">
      <c r="A173" s="55" t="s">
        <v>454</v>
      </c>
      <c r="B173" s="55" t="s">
        <v>826</v>
      </c>
      <c r="C173" s="55" t="s">
        <v>827</v>
      </c>
      <c r="D173" s="55" t="s">
        <v>22</v>
      </c>
      <c r="E173" s="55" t="s">
        <v>182</v>
      </c>
      <c r="F173" s="35" t="s">
        <v>9</v>
      </c>
      <c r="G173" s="72">
        <v>28875</v>
      </c>
      <c r="H173" s="59"/>
      <c r="I173" s="59"/>
    </row>
    <row r="174" spans="1:9" s="53" customFormat="1" ht="15" customHeight="1" x14ac:dyDescent="0.2">
      <c r="A174" s="55" t="s">
        <v>455</v>
      </c>
      <c r="B174" s="55" t="s">
        <v>828</v>
      </c>
      <c r="C174" s="55" t="s">
        <v>829</v>
      </c>
      <c r="D174" s="55" t="s">
        <v>22</v>
      </c>
      <c r="E174" s="55" t="s">
        <v>26</v>
      </c>
      <c r="F174" s="35" t="s">
        <v>9</v>
      </c>
      <c r="G174" s="72">
        <v>25300</v>
      </c>
      <c r="H174" s="59"/>
      <c r="I174" s="59"/>
    </row>
    <row r="175" spans="1:9" s="53" customFormat="1" ht="15" customHeight="1" x14ac:dyDescent="0.2">
      <c r="A175" s="55" t="s">
        <v>456</v>
      </c>
      <c r="B175" s="55" t="s">
        <v>830</v>
      </c>
      <c r="C175" s="55" t="s">
        <v>831</v>
      </c>
      <c r="D175" s="55" t="s">
        <v>22</v>
      </c>
      <c r="E175" s="55" t="s">
        <v>13</v>
      </c>
      <c r="F175" s="35" t="s">
        <v>9</v>
      </c>
      <c r="G175" s="72">
        <v>27500</v>
      </c>
      <c r="H175" s="59"/>
      <c r="I175" s="59"/>
    </row>
    <row r="176" spans="1:9" s="53" customFormat="1" ht="15" customHeight="1" x14ac:dyDescent="0.2">
      <c r="A176" s="55" t="s">
        <v>457</v>
      </c>
      <c r="B176" s="55" t="s">
        <v>832</v>
      </c>
      <c r="C176" s="55" t="s">
        <v>833</v>
      </c>
      <c r="D176" s="55" t="s">
        <v>22</v>
      </c>
      <c r="E176" s="55" t="s">
        <v>72</v>
      </c>
      <c r="F176" s="35" t="s">
        <v>9</v>
      </c>
      <c r="G176" s="72">
        <v>58443</v>
      </c>
      <c r="H176" s="59"/>
      <c r="I176" s="59"/>
    </row>
    <row r="177" spans="1:9" s="53" customFormat="1" ht="15" customHeight="1" x14ac:dyDescent="0.2">
      <c r="A177" s="55" t="s">
        <v>458</v>
      </c>
      <c r="B177" s="55" t="s">
        <v>834</v>
      </c>
      <c r="C177" s="55" t="s">
        <v>835</v>
      </c>
      <c r="D177" s="55" t="s">
        <v>22</v>
      </c>
      <c r="E177" s="55" t="s">
        <v>176</v>
      </c>
      <c r="F177" s="35" t="s">
        <v>9</v>
      </c>
      <c r="G177" s="72">
        <v>28386.6</v>
      </c>
      <c r="H177" s="59"/>
      <c r="I177" s="59"/>
    </row>
    <row r="178" spans="1:9" s="53" customFormat="1" ht="15" customHeight="1" x14ac:dyDescent="0.2">
      <c r="A178" s="55" t="s">
        <v>459</v>
      </c>
      <c r="B178" s="55" t="s">
        <v>836</v>
      </c>
      <c r="C178" s="55" t="s">
        <v>837</v>
      </c>
      <c r="D178" s="55" t="s">
        <v>22</v>
      </c>
      <c r="E178" s="55" t="s">
        <v>26</v>
      </c>
      <c r="F178" s="35" t="s">
        <v>9</v>
      </c>
      <c r="G178" s="72">
        <v>25300</v>
      </c>
      <c r="H178" s="59"/>
      <c r="I178" s="59"/>
    </row>
    <row r="179" spans="1:9" s="53" customFormat="1" ht="15" customHeight="1" x14ac:dyDescent="0.2">
      <c r="A179" s="55" t="s">
        <v>460</v>
      </c>
      <c r="B179" s="55" t="s">
        <v>838</v>
      </c>
      <c r="C179" s="55" t="s">
        <v>839</v>
      </c>
      <c r="D179" s="55" t="s">
        <v>22</v>
      </c>
      <c r="E179" s="55" t="s">
        <v>461</v>
      </c>
      <c r="F179" s="35" t="s">
        <v>9</v>
      </c>
      <c r="G179" s="72">
        <v>30000</v>
      </c>
      <c r="H179" s="59"/>
      <c r="I179" s="59"/>
    </row>
    <row r="180" spans="1:9" s="53" customFormat="1" ht="15" customHeight="1" x14ac:dyDescent="0.2">
      <c r="A180" s="55" t="s">
        <v>462</v>
      </c>
      <c r="B180" s="55" t="s">
        <v>840</v>
      </c>
      <c r="C180" s="55" t="s">
        <v>841</v>
      </c>
      <c r="D180" s="55" t="s">
        <v>40</v>
      </c>
      <c r="E180" s="55" t="s">
        <v>40</v>
      </c>
      <c r="F180" s="35" t="s">
        <v>9</v>
      </c>
      <c r="G180" s="72">
        <v>13310</v>
      </c>
      <c r="H180" s="59"/>
      <c r="I180" s="59"/>
    </row>
    <row r="181" spans="1:9" s="53" customFormat="1" ht="15" customHeight="1" x14ac:dyDescent="0.2">
      <c r="A181" s="55" t="s">
        <v>463</v>
      </c>
      <c r="B181" s="55" t="s">
        <v>842</v>
      </c>
      <c r="C181" s="55" t="s">
        <v>843</v>
      </c>
      <c r="D181" s="55" t="s">
        <v>32</v>
      </c>
      <c r="E181" s="55" t="s">
        <v>464</v>
      </c>
      <c r="F181" s="35" t="s">
        <v>9</v>
      </c>
      <c r="G181" s="72">
        <v>26450</v>
      </c>
      <c r="H181" s="59"/>
      <c r="I181" s="59"/>
    </row>
    <row r="182" spans="1:9" s="53" customFormat="1" ht="15" customHeight="1" x14ac:dyDescent="0.2">
      <c r="A182" s="55" t="s">
        <v>465</v>
      </c>
      <c r="B182" s="55" t="s">
        <v>622</v>
      </c>
      <c r="C182" s="55" t="s">
        <v>844</v>
      </c>
      <c r="D182" s="55" t="s">
        <v>16</v>
      </c>
      <c r="E182" s="55" t="s">
        <v>49</v>
      </c>
      <c r="F182" s="35" t="s">
        <v>9</v>
      </c>
      <c r="G182" s="72">
        <v>16560</v>
      </c>
      <c r="H182" s="59"/>
      <c r="I182" s="59"/>
    </row>
    <row r="183" spans="1:9" s="53" customFormat="1" ht="15" customHeight="1" x14ac:dyDescent="0.2">
      <c r="A183" s="55" t="s">
        <v>466</v>
      </c>
      <c r="B183" s="55" t="s">
        <v>845</v>
      </c>
      <c r="C183" s="55" t="s">
        <v>846</v>
      </c>
      <c r="D183" s="55" t="s">
        <v>38</v>
      </c>
      <c r="E183" s="55" t="s">
        <v>467</v>
      </c>
      <c r="F183" s="35" t="s">
        <v>9</v>
      </c>
      <c r="G183" s="72">
        <v>49500</v>
      </c>
      <c r="H183" s="59"/>
      <c r="I183" s="59"/>
    </row>
    <row r="184" spans="1:9" s="53" customFormat="1" ht="15" customHeight="1" x14ac:dyDescent="0.2">
      <c r="A184" s="55" t="s">
        <v>469</v>
      </c>
      <c r="B184" s="55" t="s">
        <v>847</v>
      </c>
      <c r="C184" s="55" t="s">
        <v>848</v>
      </c>
      <c r="D184" s="55" t="s">
        <v>64</v>
      </c>
      <c r="E184" s="55" t="s">
        <v>13</v>
      </c>
      <c r="F184" s="35" t="s">
        <v>9</v>
      </c>
      <c r="G184" s="72">
        <v>24200</v>
      </c>
      <c r="H184" s="59"/>
      <c r="I184" s="59"/>
    </row>
    <row r="185" spans="1:9" s="53" customFormat="1" ht="15" customHeight="1" x14ac:dyDescent="0.2">
      <c r="A185" s="55" t="s">
        <v>471</v>
      </c>
      <c r="B185" s="55" t="s">
        <v>849</v>
      </c>
      <c r="C185" s="55" t="s">
        <v>531</v>
      </c>
      <c r="D185" s="55" t="s">
        <v>7</v>
      </c>
      <c r="E185" s="55" t="s">
        <v>8</v>
      </c>
      <c r="F185" s="35" t="s">
        <v>9</v>
      </c>
      <c r="G185" s="72">
        <v>18000</v>
      </c>
      <c r="H185" s="59"/>
      <c r="I185" s="59"/>
    </row>
    <row r="186" spans="1:9" s="53" customFormat="1" ht="15" customHeight="1" x14ac:dyDescent="0.2">
      <c r="A186" s="55" t="s">
        <v>472</v>
      </c>
      <c r="B186" s="55" t="s">
        <v>850</v>
      </c>
      <c r="C186" s="55" t="s">
        <v>851</v>
      </c>
      <c r="D186" s="55" t="s">
        <v>64</v>
      </c>
      <c r="E186" s="55" t="s">
        <v>89</v>
      </c>
      <c r="F186" s="35" t="s">
        <v>9</v>
      </c>
      <c r="G186" s="72">
        <v>33275</v>
      </c>
      <c r="H186" s="59"/>
      <c r="I186" s="59"/>
    </row>
    <row r="187" spans="1:9" s="53" customFormat="1" ht="15" customHeight="1" x14ac:dyDescent="0.2">
      <c r="A187" s="55" t="s">
        <v>473</v>
      </c>
      <c r="B187" s="55" t="s">
        <v>852</v>
      </c>
      <c r="C187" s="55" t="s">
        <v>853</v>
      </c>
      <c r="D187" s="55" t="s">
        <v>31</v>
      </c>
      <c r="E187" s="55" t="s">
        <v>44</v>
      </c>
      <c r="F187" s="35" t="s">
        <v>9</v>
      </c>
      <c r="G187" s="72">
        <v>28750</v>
      </c>
      <c r="H187" s="59"/>
      <c r="I187" s="59"/>
    </row>
    <row r="188" spans="1:9" s="53" customFormat="1" ht="15" customHeight="1" x14ac:dyDescent="0.2">
      <c r="A188" s="55" t="s">
        <v>475</v>
      </c>
      <c r="B188" s="55" t="s">
        <v>854</v>
      </c>
      <c r="C188" s="55" t="s">
        <v>855</v>
      </c>
      <c r="D188" s="55" t="s">
        <v>7</v>
      </c>
      <c r="E188" s="55" t="s">
        <v>8</v>
      </c>
      <c r="F188" s="35" t="s">
        <v>9</v>
      </c>
      <c r="G188" s="72">
        <v>25300</v>
      </c>
      <c r="H188" s="59"/>
      <c r="I188" s="59"/>
    </row>
    <row r="189" spans="1:9" s="53" customFormat="1" ht="15" customHeight="1" x14ac:dyDescent="0.2">
      <c r="A189" s="55" t="s">
        <v>476</v>
      </c>
      <c r="B189" s="55" t="s">
        <v>856</v>
      </c>
      <c r="C189" s="55" t="s">
        <v>857</v>
      </c>
      <c r="D189" s="55" t="s">
        <v>33</v>
      </c>
      <c r="E189" s="55" t="s">
        <v>75</v>
      </c>
      <c r="F189" s="35" t="s">
        <v>9</v>
      </c>
      <c r="G189" s="72">
        <v>325820</v>
      </c>
      <c r="H189" s="59"/>
      <c r="I189" s="59"/>
    </row>
    <row r="190" spans="1:9" s="53" customFormat="1" ht="15" customHeight="1" x14ac:dyDescent="0.2">
      <c r="A190" s="55" t="s">
        <v>477</v>
      </c>
      <c r="B190" s="55" t="s">
        <v>858</v>
      </c>
      <c r="C190" s="55" t="s">
        <v>859</v>
      </c>
      <c r="D190" s="55" t="s">
        <v>33</v>
      </c>
      <c r="E190" s="55" t="s">
        <v>65</v>
      </c>
      <c r="F190" s="35" t="s">
        <v>9</v>
      </c>
      <c r="G190" s="72">
        <v>105000</v>
      </c>
      <c r="H190" s="59"/>
      <c r="I190" s="59"/>
    </row>
    <row r="191" spans="1:9" s="53" customFormat="1" ht="15" customHeight="1" x14ac:dyDescent="0.2">
      <c r="A191" s="55" t="s">
        <v>479</v>
      </c>
      <c r="B191" s="55" t="s">
        <v>860</v>
      </c>
      <c r="C191" s="55" t="s">
        <v>861</v>
      </c>
      <c r="D191" s="55" t="s">
        <v>14</v>
      </c>
      <c r="E191" s="55" t="s">
        <v>93</v>
      </c>
      <c r="F191" s="35" t="s">
        <v>9</v>
      </c>
      <c r="G191" s="72">
        <v>125235</v>
      </c>
      <c r="H191" s="59"/>
      <c r="I191" s="59"/>
    </row>
    <row r="192" spans="1:9" s="53" customFormat="1" ht="15" customHeight="1" x14ac:dyDescent="0.2">
      <c r="A192" s="55" t="s">
        <v>480</v>
      </c>
      <c r="B192" s="55" t="s">
        <v>862</v>
      </c>
      <c r="C192" s="55" t="s">
        <v>863</v>
      </c>
      <c r="D192" s="55" t="s">
        <v>344</v>
      </c>
      <c r="E192" s="55" t="s">
        <v>481</v>
      </c>
      <c r="F192" s="35" t="s">
        <v>9</v>
      </c>
      <c r="G192" s="72">
        <v>78750</v>
      </c>
      <c r="H192" s="59"/>
      <c r="I192" s="59"/>
    </row>
    <row r="193" spans="1:9" s="53" customFormat="1" ht="15" customHeight="1" x14ac:dyDescent="0.2">
      <c r="A193" s="55" t="s">
        <v>482</v>
      </c>
      <c r="B193" s="55" t="s">
        <v>864</v>
      </c>
      <c r="C193" s="55" t="s">
        <v>865</v>
      </c>
      <c r="D193" s="55" t="s">
        <v>33</v>
      </c>
      <c r="E193" s="55" t="s">
        <v>13</v>
      </c>
      <c r="F193" s="35" t="s">
        <v>9</v>
      </c>
      <c r="G193" s="72">
        <v>31500</v>
      </c>
      <c r="H193" s="59"/>
      <c r="I193" s="59"/>
    </row>
    <row r="194" spans="1:9" s="53" customFormat="1" ht="15" customHeight="1" x14ac:dyDescent="0.2">
      <c r="A194" s="55" t="s">
        <v>483</v>
      </c>
      <c r="B194" s="55" t="s">
        <v>866</v>
      </c>
      <c r="C194" s="55" t="s">
        <v>867</v>
      </c>
      <c r="D194" s="55" t="s">
        <v>40</v>
      </c>
      <c r="E194" s="55" t="s">
        <v>484</v>
      </c>
      <c r="F194" s="35" t="s">
        <v>9</v>
      </c>
      <c r="G194" s="72">
        <v>77000</v>
      </c>
      <c r="H194" s="59"/>
      <c r="I194" s="59"/>
    </row>
    <row r="195" spans="1:9" s="53" customFormat="1" ht="15" customHeight="1" x14ac:dyDescent="0.2">
      <c r="A195" s="55" t="s">
        <v>485</v>
      </c>
      <c r="B195" s="55" t="s">
        <v>868</v>
      </c>
      <c r="C195" s="55" t="s">
        <v>869</v>
      </c>
      <c r="D195" s="55" t="s">
        <v>415</v>
      </c>
      <c r="E195" s="55" t="s">
        <v>77</v>
      </c>
      <c r="F195" s="35" t="s">
        <v>9</v>
      </c>
      <c r="G195" s="72">
        <v>53240</v>
      </c>
      <c r="H195" s="59"/>
      <c r="I195" s="59"/>
    </row>
    <row r="196" spans="1:9" s="53" customFormat="1" ht="15" customHeight="1" x14ac:dyDescent="0.2">
      <c r="A196" s="55" t="s">
        <v>486</v>
      </c>
      <c r="B196" s="55" t="s">
        <v>870</v>
      </c>
      <c r="C196" s="55" t="s">
        <v>871</v>
      </c>
      <c r="D196" s="55" t="s">
        <v>14</v>
      </c>
      <c r="E196" s="55" t="s">
        <v>15</v>
      </c>
      <c r="F196" s="35" t="s">
        <v>9</v>
      </c>
      <c r="G196" s="72">
        <v>42000</v>
      </c>
      <c r="H196" s="59"/>
      <c r="I196" s="59"/>
    </row>
    <row r="197" spans="1:9" s="53" customFormat="1" ht="15" customHeight="1" x14ac:dyDescent="0.2">
      <c r="A197" s="55" t="s">
        <v>487</v>
      </c>
      <c r="B197" s="55" t="s">
        <v>872</v>
      </c>
      <c r="C197" s="55" t="s">
        <v>873</v>
      </c>
      <c r="D197" s="55" t="s">
        <v>33</v>
      </c>
      <c r="E197" s="55" t="s">
        <v>52</v>
      </c>
      <c r="F197" s="35" t="s">
        <v>9</v>
      </c>
      <c r="G197" s="72">
        <v>32400</v>
      </c>
      <c r="H197" s="59"/>
      <c r="I197" s="59"/>
    </row>
    <row r="198" spans="1:9" s="53" customFormat="1" ht="15" customHeight="1" x14ac:dyDescent="0.2">
      <c r="A198" s="55" t="s">
        <v>489</v>
      </c>
      <c r="B198" s="55" t="s">
        <v>874</v>
      </c>
      <c r="C198" s="55" t="s">
        <v>875</v>
      </c>
      <c r="D198" s="55" t="s">
        <v>42</v>
      </c>
      <c r="E198" s="55" t="s">
        <v>70</v>
      </c>
      <c r="F198" s="35" t="s">
        <v>9</v>
      </c>
      <c r="G198" s="72">
        <v>26250</v>
      </c>
      <c r="H198" s="59"/>
      <c r="I198" s="59"/>
    </row>
    <row r="199" spans="1:9" s="53" customFormat="1" ht="15" customHeight="1" x14ac:dyDescent="0.2">
      <c r="A199" s="55" t="s">
        <v>490</v>
      </c>
      <c r="B199" s="55" t="s">
        <v>876</v>
      </c>
      <c r="C199" s="55" t="s">
        <v>877</v>
      </c>
      <c r="D199" s="55" t="s">
        <v>14</v>
      </c>
      <c r="E199" s="55" t="s">
        <v>15</v>
      </c>
      <c r="F199" s="35" t="s">
        <v>9</v>
      </c>
      <c r="G199" s="72">
        <v>33000</v>
      </c>
      <c r="H199" s="59"/>
      <c r="I199" s="59"/>
    </row>
    <row r="200" spans="1:9" s="53" customFormat="1" ht="15" customHeight="1" x14ac:dyDescent="0.2">
      <c r="A200" s="55" t="s">
        <v>491</v>
      </c>
      <c r="B200" s="55" t="s">
        <v>878</v>
      </c>
      <c r="C200" s="55" t="s">
        <v>879</v>
      </c>
      <c r="D200" s="55" t="s">
        <v>14</v>
      </c>
      <c r="E200" s="55" t="s">
        <v>15</v>
      </c>
      <c r="F200" s="35" t="s">
        <v>9</v>
      </c>
      <c r="G200" s="72">
        <v>42000</v>
      </c>
      <c r="H200" s="59"/>
      <c r="I200" s="59"/>
    </row>
    <row r="201" spans="1:9" s="53" customFormat="1" ht="15" customHeight="1" x14ac:dyDescent="0.2">
      <c r="A201" s="55" t="s">
        <v>492</v>
      </c>
      <c r="B201" s="55" t="s">
        <v>880</v>
      </c>
      <c r="C201" s="55" t="s">
        <v>881</v>
      </c>
      <c r="D201" s="55" t="s">
        <v>33</v>
      </c>
      <c r="E201" s="55" t="s">
        <v>34</v>
      </c>
      <c r="F201" s="35" t="s">
        <v>9</v>
      </c>
      <c r="G201" s="72">
        <v>46000</v>
      </c>
      <c r="H201" s="59"/>
      <c r="I201" s="59"/>
    </row>
    <row r="202" spans="1:9" s="53" customFormat="1" ht="15" customHeight="1" x14ac:dyDescent="0.2">
      <c r="A202" s="55" t="s">
        <v>493</v>
      </c>
      <c r="B202" s="55" t="s">
        <v>882</v>
      </c>
      <c r="C202" s="55" t="s">
        <v>883</v>
      </c>
      <c r="D202" s="55" t="s">
        <v>16</v>
      </c>
      <c r="E202" s="55" t="s">
        <v>49</v>
      </c>
      <c r="F202" s="35" t="s">
        <v>9</v>
      </c>
      <c r="G202" s="72">
        <v>18900</v>
      </c>
      <c r="H202" s="59"/>
      <c r="I202" s="59"/>
    </row>
    <row r="203" spans="1:9" s="53" customFormat="1" ht="15" customHeight="1" x14ac:dyDescent="0.2">
      <c r="A203" s="55" t="s">
        <v>494</v>
      </c>
      <c r="B203" s="55" t="s">
        <v>884</v>
      </c>
      <c r="C203" s="55" t="s">
        <v>885</v>
      </c>
      <c r="D203" s="55" t="s">
        <v>32</v>
      </c>
      <c r="E203" s="55" t="s">
        <v>495</v>
      </c>
      <c r="F203" s="35" t="s">
        <v>9</v>
      </c>
      <c r="G203" s="72">
        <v>91476</v>
      </c>
      <c r="H203" s="59"/>
      <c r="I203" s="59"/>
    </row>
    <row r="204" spans="1:9" s="53" customFormat="1" ht="15" customHeight="1" x14ac:dyDescent="0.2">
      <c r="A204" s="55" t="s">
        <v>496</v>
      </c>
      <c r="B204" s="55" t="s">
        <v>886</v>
      </c>
      <c r="C204" s="55" t="s">
        <v>887</v>
      </c>
      <c r="D204" s="55" t="s">
        <v>51</v>
      </c>
      <c r="E204" s="55" t="s">
        <v>130</v>
      </c>
      <c r="F204" s="35" t="s">
        <v>9</v>
      </c>
      <c r="G204" s="72">
        <v>22000</v>
      </c>
      <c r="H204" s="59"/>
      <c r="I204" s="59"/>
    </row>
    <row r="205" spans="1:9" s="53" customFormat="1" ht="15" customHeight="1" x14ac:dyDescent="0.2">
      <c r="A205" s="55" t="s">
        <v>497</v>
      </c>
      <c r="B205" s="55" t="s">
        <v>888</v>
      </c>
      <c r="C205" s="55" t="s">
        <v>889</v>
      </c>
      <c r="D205" s="55" t="s">
        <v>202</v>
      </c>
      <c r="E205" s="55" t="s">
        <v>13</v>
      </c>
      <c r="F205" s="35" t="s">
        <v>9</v>
      </c>
      <c r="G205" s="72">
        <v>24000</v>
      </c>
      <c r="H205" s="59"/>
      <c r="I205" s="59"/>
    </row>
    <row r="206" spans="1:9" s="53" customFormat="1" ht="15" customHeight="1" x14ac:dyDescent="0.2">
      <c r="A206" s="55" t="s">
        <v>498</v>
      </c>
      <c r="B206" s="55" t="s">
        <v>890</v>
      </c>
      <c r="C206" s="55" t="s">
        <v>891</v>
      </c>
      <c r="D206" s="55" t="s">
        <v>16</v>
      </c>
      <c r="E206" s="55" t="s">
        <v>56</v>
      </c>
      <c r="F206" s="35" t="s">
        <v>9</v>
      </c>
      <c r="G206" s="72">
        <v>28749.599999999999</v>
      </c>
      <c r="H206" s="59"/>
      <c r="I206" s="59"/>
    </row>
    <row r="207" spans="1:9" s="53" customFormat="1" ht="15" customHeight="1" x14ac:dyDescent="0.2">
      <c r="A207" s="55" t="s">
        <v>500</v>
      </c>
      <c r="B207" s="55" t="s">
        <v>892</v>
      </c>
      <c r="C207" s="55" t="s">
        <v>893</v>
      </c>
      <c r="D207" s="55" t="s">
        <v>64</v>
      </c>
      <c r="E207" s="55" t="s">
        <v>89</v>
      </c>
      <c r="F207" s="35" t="s">
        <v>9</v>
      </c>
      <c r="G207" s="72">
        <v>28750</v>
      </c>
      <c r="H207" s="59"/>
      <c r="I207" s="59"/>
    </row>
    <row r="208" spans="1:9" s="53" customFormat="1" ht="15" customHeight="1" x14ac:dyDescent="0.2">
      <c r="A208" s="55" t="s">
        <v>501</v>
      </c>
      <c r="B208" s="55" t="s">
        <v>894</v>
      </c>
      <c r="C208" s="55" t="s">
        <v>895</v>
      </c>
      <c r="D208" s="55" t="s">
        <v>174</v>
      </c>
      <c r="E208" s="55" t="s">
        <v>37</v>
      </c>
      <c r="F208" s="35" t="s">
        <v>9</v>
      </c>
      <c r="G208" s="72">
        <v>42000</v>
      </c>
      <c r="H208" s="59"/>
      <c r="I208" s="59"/>
    </row>
    <row r="209" spans="1:9" s="53" customFormat="1" ht="15" customHeight="1" x14ac:dyDescent="0.2">
      <c r="A209" s="55" t="s">
        <v>502</v>
      </c>
      <c r="B209" s="55" t="s">
        <v>896</v>
      </c>
      <c r="C209" s="55" t="s">
        <v>897</v>
      </c>
      <c r="D209" s="55" t="s">
        <v>191</v>
      </c>
      <c r="E209" s="55" t="s">
        <v>15</v>
      </c>
      <c r="F209" s="35" t="s">
        <v>9</v>
      </c>
      <c r="G209" s="72">
        <v>36000</v>
      </c>
      <c r="H209" s="59"/>
      <c r="I209" s="59"/>
    </row>
    <row r="210" spans="1:9" s="53" customFormat="1" ht="15" customHeight="1" x14ac:dyDescent="0.2">
      <c r="A210" s="55" t="s">
        <v>503</v>
      </c>
      <c r="B210" s="55" t="s">
        <v>898</v>
      </c>
      <c r="C210" s="55" t="s">
        <v>899</v>
      </c>
      <c r="D210" s="55" t="s">
        <v>125</v>
      </c>
      <c r="E210" s="55" t="s">
        <v>504</v>
      </c>
      <c r="F210" s="35" t="s">
        <v>9</v>
      </c>
      <c r="G210" s="72">
        <v>28750</v>
      </c>
      <c r="H210" s="59"/>
      <c r="I210" s="59"/>
    </row>
    <row r="211" spans="1:9" s="53" customFormat="1" ht="15" customHeight="1" x14ac:dyDescent="0.2">
      <c r="A211" s="55" t="s">
        <v>505</v>
      </c>
      <c r="B211" s="55" t="s">
        <v>900</v>
      </c>
      <c r="C211" s="55" t="s">
        <v>901</v>
      </c>
      <c r="D211" s="55" t="s">
        <v>35</v>
      </c>
      <c r="E211" s="55" t="s">
        <v>36</v>
      </c>
      <c r="F211" s="35" t="s">
        <v>9</v>
      </c>
      <c r="G211" s="72">
        <v>30000</v>
      </c>
      <c r="H211" s="59"/>
      <c r="I211" s="59"/>
    </row>
    <row r="212" spans="1:9" s="53" customFormat="1" ht="15" customHeight="1" x14ac:dyDescent="0.2">
      <c r="A212" s="55" t="s">
        <v>506</v>
      </c>
      <c r="B212" s="55" t="s">
        <v>902</v>
      </c>
      <c r="C212" s="55" t="s">
        <v>903</v>
      </c>
      <c r="D212" s="55" t="s">
        <v>55</v>
      </c>
      <c r="E212" s="55" t="s">
        <v>507</v>
      </c>
      <c r="F212" s="35" t="s">
        <v>9</v>
      </c>
      <c r="G212" s="72">
        <v>77250</v>
      </c>
      <c r="H212" s="59"/>
      <c r="I212" s="59"/>
    </row>
    <row r="213" spans="1:9" s="1" customFormat="1" ht="15" customHeight="1" x14ac:dyDescent="0.2">
      <c r="A213" s="55" t="s">
        <v>508</v>
      </c>
      <c r="B213" s="55" t="s">
        <v>904</v>
      </c>
      <c r="C213" s="55" t="s">
        <v>905</v>
      </c>
      <c r="D213" s="55" t="s">
        <v>205</v>
      </c>
      <c r="E213" s="55" t="s">
        <v>82</v>
      </c>
      <c r="F213" s="35" t="s">
        <v>9</v>
      </c>
      <c r="G213" s="72">
        <v>34500</v>
      </c>
      <c r="H213" s="59"/>
      <c r="I213" s="59"/>
    </row>
    <row r="214" spans="1:9" s="53" customFormat="1" ht="15" customHeight="1" x14ac:dyDescent="0.2">
      <c r="A214" s="55" t="s">
        <v>509</v>
      </c>
      <c r="B214" s="55" t="s">
        <v>906</v>
      </c>
      <c r="C214" s="55" t="s">
        <v>907</v>
      </c>
      <c r="D214" s="55" t="s">
        <v>38</v>
      </c>
      <c r="E214" s="55" t="s">
        <v>69</v>
      </c>
      <c r="F214" s="35" t="s">
        <v>9</v>
      </c>
      <c r="G214" s="72">
        <v>52600</v>
      </c>
      <c r="H214" s="59"/>
      <c r="I214" s="59"/>
    </row>
    <row r="215" spans="1:9" s="53" customFormat="1" ht="15" customHeight="1" x14ac:dyDescent="0.2">
      <c r="A215" s="55" t="s">
        <v>510</v>
      </c>
      <c r="B215" s="55" t="s">
        <v>908</v>
      </c>
      <c r="C215" s="55" t="s">
        <v>591</v>
      </c>
      <c r="D215" s="55" t="s">
        <v>16</v>
      </c>
      <c r="E215" s="55" t="s">
        <v>17</v>
      </c>
      <c r="F215" s="35" t="s">
        <v>9</v>
      </c>
      <c r="G215" s="72">
        <v>13200</v>
      </c>
      <c r="H215" s="59"/>
      <c r="I215" s="59"/>
    </row>
    <row r="216" spans="1:9" s="53" customFormat="1" ht="15" customHeight="1" x14ac:dyDescent="0.2">
      <c r="A216" s="55" t="s">
        <v>514</v>
      </c>
      <c r="B216" s="49" t="s">
        <v>909</v>
      </c>
      <c r="C216" s="49" t="s">
        <v>910</v>
      </c>
      <c r="D216" s="55" t="s">
        <v>51</v>
      </c>
      <c r="E216" s="55" t="s">
        <v>130</v>
      </c>
      <c r="F216" s="35" t="s">
        <v>9</v>
      </c>
      <c r="G216" s="72">
        <v>22000</v>
      </c>
      <c r="H216" s="59"/>
      <c r="I216" s="59"/>
    </row>
    <row r="217" spans="1:9" s="53" customFormat="1" ht="15" customHeight="1" x14ac:dyDescent="0.2">
      <c r="A217" s="55" t="s">
        <v>515</v>
      </c>
      <c r="B217" s="49" t="s">
        <v>911</v>
      </c>
      <c r="C217" s="49" t="s">
        <v>912</v>
      </c>
      <c r="D217" s="55" t="s">
        <v>22</v>
      </c>
      <c r="E217" s="55" t="s">
        <v>8</v>
      </c>
      <c r="F217" s="35" t="s">
        <v>9</v>
      </c>
      <c r="G217" s="72">
        <v>25300</v>
      </c>
    </row>
    <row r="218" spans="1:9" s="2" customFormat="1" ht="15" customHeight="1" x14ac:dyDescent="0.2">
      <c r="A218" s="49" t="s">
        <v>120</v>
      </c>
      <c r="B218" s="49" t="s">
        <v>913</v>
      </c>
      <c r="C218" s="49" t="s">
        <v>914</v>
      </c>
      <c r="D218" s="49" t="s">
        <v>42</v>
      </c>
      <c r="E218" s="49" t="s">
        <v>85</v>
      </c>
      <c r="F218" s="35" t="s">
        <v>9</v>
      </c>
      <c r="G218" s="72">
        <v>40000</v>
      </c>
      <c r="H218" s="53"/>
      <c r="I218" s="53"/>
    </row>
    <row r="219" spans="1:9" s="53" customFormat="1" ht="15" customHeight="1" x14ac:dyDescent="0.2">
      <c r="A219" s="49" t="s">
        <v>121</v>
      </c>
      <c r="B219" s="49" t="s">
        <v>915</v>
      </c>
      <c r="C219" s="49" t="s">
        <v>916</v>
      </c>
      <c r="D219" s="49" t="s">
        <v>123</v>
      </c>
      <c r="E219" s="49" t="s">
        <v>122</v>
      </c>
      <c r="F219" s="35" t="s">
        <v>9</v>
      </c>
      <c r="G219" s="72">
        <v>55000</v>
      </c>
    </row>
    <row r="220" spans="1:9" s="53" customFormat="1" ht="15" customHeight="1" x14ac:dyDescent="0.2">
      <c r="A220" s="49" t="s">
        <v>124</v>
      </c>
      <c r="B220" s="49" t="s">
        <v>917</v>
      </c>
      <c r="C220" s="49" t="s">
        <v>918</v>
      </c>
      <c r="D220" s="49" t="s">
        <v>125</v>
      </c>
      <c r="E220" s="49" t="s">
        <v>13</v>
      </c>
      <c r="F220" s="35" t="s">
        <v>9</v>
      </c>
      <c r="G220" s="72">
        <v>23400</v>
      </c>
    </row>
    <row r="221" spans="1:9" s="53" customFormat="1" ht="15" customHeight="1" x14ac:dyDescent="0.2">
      <c r="A221" s="49" t="s">
        <v>126</v>
      </c>
      <c r="B221" s="49" t="s">
        <v>919</v>
      </c>
      <c r="C221" s="49" t="s">
        <v>920</v>
      </c>
      <c r="D221" s="49" t="s">
        <v>31</v>
      </c>
      <c r="E221" s="49" t="s">
        <v>44</v>
      </c>
      <c r="F221" s="35" t="s">
        <v>9</v>
      </c>
      <c r="G221" s="72">
        <v>20250</v>
      </c>
    </row>
    <row r="222" spans="1:9" s="53" customFormat="1" ht="15" customHeight="1" x14ac:dyDescent="0.2">
      <c r="A222" s="49" t="s">
        <v>127</v>
      </c>
      <c r="B222" s="49" t="s">
        <v>921</v>
      </c>
      <c r="C222" s="49" t="s">
        <v>922</v>
      </c>
      <c r="D222" s="49" t="s">
        <v>45</v>
      </c>
      <c r="E222" s="49" t="s">
        <v>95</v>
      </c>
      <c r="F222" s="35" t="s">
        <v>9</v>
      </c>
      <c r="G222" s="72">
        <v>19800</v>
      </c>
    </row>
    <row r="223" spans="1:9" s="11" customFormat="1" ht="15" customHeight="1" x14ac:dyDescent="0.2">
      <c r="A223" s="49" t="s">
        <v>129</v>
      </c>
      <c r="B223" s="49" t="s">
        <v>923</v>
      </c>
      <c r="C223" s="49" t="s">
        <v>924</v>
      </c>
      <c r="D223" s="49" t="s">
        <v>51</v>
      </c>
      <c r="E223" s="49" t="s">
        <v>130</v>
      </c>
      <c r="F223" s="35" t="s">
        <v>9</v>
      </c>
      <c r="G223" s="72">
        <v>22770</v>
      </c>
      <c r="H223" s="53"/>
      <c r="I223" s="53"/>
    </row>
    <row r="224" spans="1:9" s="10" customFormat="1" ht="15" customHeight="1" x14ac:dyDescent="0.2">
      <c r="A224" s="49" t="s">
        <v>131</v>
      </c>
      <c r="B224" s="49" t="s">
        <v>925</v>
      </c>
      <c r="C224" s="49" t="s">
        <v>926</v>
      </c>
      <c r="D224" s="49" t="s">
        <v>125</v>
      </c>
      <c r="E224" s="49" t="s">
        <v>48</v>
      </c>
      <c r="F224" s="35" t="s">
        <v>9</v>
      </c>
      <c r="G224" s="72">
        <v>22000</v>
      </c>
      <c r="H224" s="53"/>
      <c r="I224" s="53"/>
    </row>
    <row r="225" spans="1:9" s="10" customFormat="1" ht="15" customHeight="1" x14ac:dyDescent="0.2">
      <c r="A225" s="49" t="s">
        <v>135</v>
      </c>
      <c r="B225" s="49" t="s">
        <v>927</v>
      </c>
      <c r="C225" s="49" t="s">
        <v>928</v>
      </c>
      <c r="D225" s="49" t="s">
        <v>16</v>
      </c>
      <c r="E225" s="49" t="s">
        <v>62</v>
      </c>
      <c r="F225" s="35" t="s">
        <v>9</v>
      </c>
      <c r="G225" s="72">
        <v>22367.5</v>
      </c>
      <c r="H225" s="53"/>
      <c r="I225" s="53"/>
    </row>
    <row r="226" spans="1:9" s="10" customFormat="1" ht="15" customHeight="1" x14ac:dyDescent="0.2">
      <c r="A226" s="49" t="s">
        <v>136</v>
      </c>
      <c r="B226" s="49" t="s">
        <v>929</v>
      </c>
      <c r="C226" s="49" t="s">
        <v>930</v>
      </c>
      <c r="D226" s="49" t="s">
        <v>16</v>
      </c>
      <c r="E226" s="49" t="s">
        <v>62</v>
      </c>
      <c r="F226" s="35" t="s">
        <v>9</v>
      </c>
      <c r="G226" s="72">
        <v>17250</v>
      </c>
      <c r="H226" s="53"/>
      <c r="I226" s="53"/>
    </row>
    <row r="227" spans="1:9" s="10" customFormat="1" ht="15" customHeight="1" x14ac:dyDescent="0.2">
      <c r="A227" s="49" t="s">
        <v>138</v>
      </c>
      <c r="B227" s="49" t="s">
        <v>931</v>
      </c>
      <c r="C227" s="49" t="s">
        <v>932</v>
      </c>
      <c r="D227" s="49" t="s">
        <v>31</v>
      </c>
      <c r="E227" s="49" t="s">
        <v>62</v>
      </c>
      <c r="F227" s="35" t="s">
        <v>9</v>
      </c>
      <c r="G227" s="72">
        <v>25047</v>
      </c>
      <c r="H227" s="53"/>
      <c r="I227" s="53"/>
    </row>
    <row r="228" spans="1:9" s="10" customFormat="1" ht="15" customHeight="1" x14ac:dyDescent="0.2">
      <c r="A228" s="49" t="s">
        <v>139</v>
      </c>
      <c r="B228" s="49" t="s">
        <v>933</v>
      </c>
      <c r="C228" s="49" t="s">
        <v>934</v>
      </c>
      <c r="D228" s="49" t="s">
        <v>42</v>
      </c>
      <c r="E228" s="49" t="s">
        <v>140</v>
      </c>
      <c r="F228" s="35" t="s">
        <v>9</v>
      </c>
      <c r="G228" s="72">
        <v>63000</v>
      </c>
      <c r="H228" s="53"/>
      <c r="I228" s="53"/>
    </row>
    <row r="229" spans="1:9" s="10" customFormat="1" ht="15" customHeight="1" x14ac:dyDescent="0.2">
      <c r="A229" s="49" t="s">
        <v>143</v>
      </c>
      <c r="B229" s="49" t="s">
        <v>935</v>
      </c>
      <c r="C229" s="49" t="s">
        <v>936</v>
      </c>
      <c r="D229" s="49" t="s">
        <v>125</v>
      </c>
      <c r="E229" s="49" t="s">
        <v>28</v>
      </c>
      <c r="F229" s="35" t="s">
        <v>9</v>
      </c>
      <c r="G229" s="72">
        <v>35100</v>
      </c>
      <c r="H229" s="53"/>
      <c r="I229" s="53"/>
    </row>
    <row r="230" spans="1:9" s="10" customFormat="1" ht="15" customHeight="1" x14ac:dyDescent="0.2">
      <c r="A230" s="49" t="s">
        <v>144</v>
      </c>
      <c r="B230" s="49" t="s">
        <v>937</v>
      </c>
      <c r="C230" s="49" t="s">
        <v>938</v>
      </c>
      <c r="D230" s="49" t="s">
        <v>16</v>
      </c>
      <c r="E230" s="49" t="s">
        <v>21</v>
      </c>
      <c r="F230" s="35" t="s">
        <v>9</v>
      </c>
      <c r="G230" s="72">
        <v>19448</v>
      </c>
      <c r="H230" s="53"/>
      <c r="I230" s="53"/>
    </row>
    <row r="231" spans="1:9" s="10" customFormat="1" ht="15" customHeight="1" x14ac:dyDescent="0.2">
      <c r="A231" s="49" t="s">
        <v>145</v>
      </c>
      <c r="B231" s="49" t="s">
        <v>939</v>
      </c>
      <c r="C231" s="49" t="s">
        <v>940</v>
      </c>
      <c r="D231" s="49" t="s">
        <v>14</v>
      </c>
      <c r="E231" s="49" t="s">
        <v>15</v>
      </c>
      <c r="F231" s="35" t="s">
        <v>9</v>
      </c>
      <c r="G231" s="72">
        <v>50750</v>
      </c>
      <c r="H231" s="53"/>
      <c r="I231" s="53"/>
    </row>
    <row r="232" spans="1:9" s="10" customFormat="1" ht="15" customHeight="1" x14ac:dyDescent="0.2">
      <c r="A232" s="49" t="s">
        <v>146</v>
      </c>
      <c r="B232" s="49" t="s">
        <v>941</v>
      </c>
      <c r="C232" s="49" t="s">
        <v>942</v>
      </c>
      <c r="D232" s="49" t="s">
        <v>32</v>
      </c>
      <c r="E232" s="49" t="s">
        <v>34</v>
      </c>
      <c r="F232" s="35" t="s">
        <v>9</v>
      </c>
      <c r="G232" s="72">
        <v>44000</v>
      </c>
      <c r="H232" s="53"/>
      <c r="I232" s="53"/>
    </row>
    <row r="233" spans="1:9" s="10" customFormat="1" ht="15" customHeight="1" x14ac:dyDescent="0.2">
      <c r="A233" s="49" t="s">
        <v>147</v>
      </c>
      <c r="B233" s="49" t="s">
        <v>943</v>
      </c>
      <c r="C233" s="49" t="s">
        <v>944</v>
      </c>
      <c r="D233" s="49" t="s">
        <v>51</v>
      </c>
      <c r="E233" s="49" t="s">
        <v>130</v>
      </c>
      <c r="F233" s="35" t="s">
        <v>9</v>
      </c>
      <c r="G233" s="72">
        <v>26450</v>
      </c>
      <c r="H233" s="53"/>
      <c r="I233" s="53"/>
    </row>
    <row r="234" spans="1:9" s="10" customFormat="1" ht="15" customHeight="1" x14ac:dyDescent="0.2">
      <c r="A234" s="49" t="s">
        <v>148</v>
      </c>
      <c r="B234" s="49" t="s">
        <v>945</v>
      </c>
      <c r="C234" s="49" t="s">
        <v>946</v>
      </c>
      <c r="D234" s="49" t="s">
        <v>14</v>
      </c>
      <c r="E234" s="49" t="s">
        <v>80</v>
      </c>
      <c r="F234" s="35" t="s">
        <v>9</v>
      </c>
      <c r="G234" s="72">
        <v>20872.5</v>
      </c>
      <c r="H234" s="53"/>
      <c r="I234" s="53"/>
    </row>
    <row r="235" spans="1:9" s="10" customFormat="1" ht="15" customHeight="1" x14ac:dyDescent="0.2">
      <c r="A235" s="49" t="s">
        <v>150</v>
      </c>
      <c r="B235" s="52" t="s">
        <v>947</v>
      </c>
      <c r="C235" s="52" t="s">
        <v>948</v>
      </c>
      <c r="D235" s="49" t="s">
        <v>125</v>
      </c>
      <c r="E235" s="49" t="s">
        <v>21</v>
      </c>
      <c r="F235" s="35" t="s">
        <v>9</v>
      </c>
      <c r="G235" s="72">
        <v>22365.200000000001</v>
      </c>
      <c r="H235" s="53"/>
      <c r="I235" s="53"/>
    </row>
    <row r="236" spans="1:9" s="10" customFormat="1" ht="15" customHeight="1" x14ac:dyDescent="0.2">
      <c r="A236" s="49" t="s">
        <v>151</v>
      </c>
      <c r="B236" s="49" t="s">
        <v>949</v>
      </c>
      <c r="C236" s="49" t="s">
        <v>950</v>
      </c>
      <c r="D236" s="49" t="s">
        <v>22</v>
      </c>
      <c r="E236" s="49" t="s">
        <v>13</v>
      </c>
      <c r="F236" s="35" t="s">
        <v>9</v>
      </c>
      <c r="G236" s="72">
        <v>27500</v>
      </c>
      <c r="H236" s="53"/>
      <c r="I236" s="53"/>
    </row>
    <row r="237" spans="1:9" s="10" customFormat="1" ht="15" customHeight="1" x14ac:dyDescent="0.2">
      <c r="A237" s="52">
        <v>1055</v>
      </c>
      <c r="B237" s="49" t="s">
        <v>1170</v>
      </c>
      <c r="C237" s="49" t="s">
        <v>1171</v>
      </c>
      <c r="D237" s="49" t="s">
        <v>42</v>
      </c>
      <c r="E237" s="49" t="s">
        <v>70</v>
      </c>
      <c r="F237" s="35" t="s">
        <v>9</v>
      </c>
      <c r="G237" s="72">
        <v>15000</v>
      </c>
      <c r="H237" s="53"/>
      <c r="I237" s="53"/>
    </row>
    <row r="238" spans="1:9" s="10" customFormat="1" ht="15" customHeight="1" x14ac:dyDescent="0.2">
      <c r="A238" s="49" t="s">
        <v>152</v>
      </c>
      <c r="B238" s="49" t="s">
        <v>951</v>
      </c>
      <c r="C238" s="49" t="s">
        <v>952</v>
      </c>
      <c r="D238" s="49" t="s">
        <v>22</v>
      </c>
      <c r="E238" s="49" t="s">
        <v>96</v>
      </c>
      <c r="F238" s="35" t="s">
        <v>9</v>
      </c>
      <c r="G238" s="72">
        <v>21850</v>
      </c>
      <c r="H238" s="53"/>
      <c r="I238" s="53"/>
    </row>
    <row r="239" spans="1:9" s="10" customFormat="1" ht="15" customHeight="1" x14ac:dyDescent="0.2">
      <c r="A239" s="49" t="s">
        <v>153</v>
      </c>
      <c r="B239" s="49" t="s">
        <v>953</v>
      </c>
      <c r="C239" s="49" t="s">
        <v>954</v>
      </c>
      <c r="D239" s="49" t="s">
        <v>22</v>
      </c>
      <c r="E239" s="49" t="s">
        <v>27</v>
      </c>
      <c r="F239" s="35" t="s">
        <v>9</v>
      </c>
      <c r="G239" s="72">
        <v>33000</v>
      </c>
      <c r="H239" s="53"/>
      <c r="I239" s="53"/>
    </row>
    <row r="240" spans="1:9" s="10" customFormat="1" ht="15" customHeight="1" x14ac:dyDescent="0.2">
      <c r="A240" s="49" t="s">
        <v>155</v>
      </c>
      <c r="B240" s="49" t="s">
        <v>955</v>
      </c>
      <c r="C240" s="49" t="s">
        <v>956</v>
      </c>
      <c r="D240" s="49" t="s">
        <v>33</v>
      </c>
      <c r="E240" s="49" t="s">
        <v>1179</v>
      </c>
      <c r="F240" s="35" t="s">
        <v>9</v>
      </c>
      <c r="G240" s="72">
        <v>69500</v>
      </c>
      <c r="H240" s="53"/>
      <c r="I240" s="53"/>
    </row>
    <row r="241" spans="1:9" s="10" customFormat="1" ht="15" customHeight="1" x14ac:dyDescent="0.2">
      <c r="A241" s="49" t="s">
        <v>157</v>
      </c>
      <c r="B241" s="49" t="s">
        <v>957</v>
      </c>
      <c r="C241" s="49" t="s">
        <v>958</v>
      </c>
      <c r="D241" s="49" t="s">
        <v>22</v>
      </c>
      <c r="E241" s="49" t="s">
        <v>27</v>
      </c>
      <c r="F241" s="35" t="s">
        <v>9</v>
      </c>
      <c r="G241" s="72">
        <v>33000</v>
      </c>
      <c r="H241" s="53"/>
      <c r="I241" s="53"/>
    </row>
    <row r="242" spans="1:9" s="10" customFormat="1" ht="15" customHeight="1" x14ac:dyDescent="0.2">
      <c r="A242" s="49" t="s">
        <v>158</v>
      </c>
      <c r="B242" s="49" t="s">
        <v>959</v>
      </c>
      <c r="C242" s="49" t="s">
        <v>960</v>
      </c>
      <c r="D242" s="49" t="s">
        <v>125</v>
      </c>
      <c r="E242" s="49" t="s">
        <v>62</v>
      </c>
      <c r="F242" s="35" t="s">
        <v>9</v>
      </c>
      <c r="G242" s="72">
        <v>27500</v>
      </c>
      <c r="H242" s="59"/>
      <c r="I242" s="59"/>
    </row>
    <row r="243" spans="1:9" s="10" customFormat="1" ht="15" customHeight="1" x14ac:dyDescent="0.2">
      <c r="A243" s="49" t="s">
        <v>159</v>
      </c>
      <c r="B243" s="55" t="s">
        <v>961</v>
      </c>
      <c r="C243" s="55" t="s">
        <v>962</v>
      </c>
      <c r="D243" s="49" t="s">
        <v>42</v>
      </c>
      <c r="E243" s="49" t="s">
        <v>67</v>
      </c>
      <c r="F243" s="35" t="s">
        <v>9</v>
      </c>
      <c r="G243" s="72">
        <v>30000</v>
      </c>
      <c r="H243" s="59"/>
      <c r="I243" s="59"/>
    </row>
    <row r="244" spans="1:9" ht="15" customHeight="1" x14ac:dyDescent="0.2">
      <c r="A244" s="55" t="s">
        <v>161</v>
      </c>
      <c r="B244" s="55" t="s">
        <v>963</v>
      </c>
      <c r="C244" s="55" t="s">
        <v>964</v>
      </c>
      <c r="D244" s="55" t="s">
        <v>16</v>
      </c>
      <c r="E244" s="55" t="s">
        <v>17</v>
      </c>
      <c r="F244" s="35" t="s">
        <v>9</v>
      </c>
      <c r="G244" s="72">
        <v>13000</v>
      </c>
    </row>
    <row r="245" spans="1:9" ht="15" customHeight="1" x14ac:dyDescent="0.2">
      <c r="A245" s="55" t="s">
        <v>162</v>
      </c>
      <c r="B245" s="55" t="s">
        <v>965</v>
      </c>
      <c r="C245" s="55" t="s">
        <v>966</v>
      </c>
      <c r="D245" s="55" t="s">
        <v>125</v>
      </c>
      <c r="E245" s="55" t="s">
        <v>163</v>
      </c>
      <c r="F245" s="35" t="s">
        <v>9</v>
      </c>
      <c r="G245" s="72">
        <v>36750</v>
      </c>
    </row>
    <row r="246" spans="1:9" ht="15" customHeight="1" x14ac:dyDescent="0.2">
      <c r="A246" s="55" t="s">
        <v>212</v>
      </c>
      <c r="B246" s="55" t="s">
        <v>967</v>
      </c>
      <c r="C246" s="55" t="s">
        <v>968</v>
      </c>
      <c r="D246" s="55" t="s">
        <v>191</v>
      </c>
      <c r="E246" s="55" t="s">
        <v>213</v>
      </c>
      <c r="F246" s="35" t="s">
        <v>9</v>
      </c>
      <c r="G246" s="72">
        <v>49500</v>
      </c>
    </row>
    <row r="247" spans="1:9" ht="15" customHeight="1" x14ac:dyDescent="0.2">
      <c r="A247" s="55" t="s">
        <v>214</v>
      </c>
      <c r="B247" s="55" t="s">
        <v>969</v>
      </c>
      <c r="C247" s="55" t="s">
        <v>970</v>
      </c>
      <c r="D247" s="55" t="s">
        <v>125</v>
      </c>
      <c r="E247" s="55" t="s">
        <v>94</v>
      </c>
      <c r="F247" s="35" t="s">
        <v>9</v>
      </c>
      <c r="G247" s="72">
        <v>18000</v>
      </c>
    </row>
    <row r="248" spans="1:9" ht="15" customHeight="1" x14ac:dyDescent="0.2">
      <c r="A248" s="55" t="s">
        <v>215</v>
      </c>
      <c r="B248" s="55" t="s">
        <v>971</v>
      </c>
      <c r="C248" s="55" t="s">
        <v>972</v>
      </c>
      <c r="D248" s="55" t="s">
        <v>22</v>
      </c>
      <c r="E248" s="55" t="s">
        <v>8</v>
      </c>
      <c r="F248" s="35" t="s">
        <v>9</v>
      </c>
      <c r="G248" s="72">
        <v>25300</v>
      </c>
    </row>
    <row r="249" spans="1:9" ht="15" customHeight="1" x14ac:dyDescent="0.2">
      <c r="A249" s="55" t="s">
        <v>216</v>
      </c>
      <c r="B249" s="55" t="s">
        <v>973</v>
      </c>
      <c r="C249" s="55" t="s">
        <v>974</v>
      </c>
      <c r="D249" s="55" t="s">
        <v>22</v>
      </c>
      <c r="E249" s="55" t="s">
        <v>48</v>
      </c>
      <c r="F249" s="35" t="s">
        <v>9</v>
      </c>
      <c r="G249" s="72">
        <v>21850</v>
      </c>
    </row>
    <row r="250" spans="1:9" ht="15" customHeight="1" x14ac:dyDescent="0.2">
      <c r="A250" s="55" t="s">
        <v>217</v>
      </c>
      <c r="B250" s="55" t="s">
        <v>975</v>
      </c>
      <c r="C250" s="55" t="s">
        <v>976</v>
      </c>
      <c r="D250" s="55" t="s">
        <v>22</v>
      </c>
      <c r="E250" s="55" t="s">
        <v>130</v>
      </c>
      <c r="F250" s="35" t="s">
        <v>9</v>
      </c>
      <c r="G250" s="72">
        <v>25300</v>
      </c>
    </row>
    <row r="251" spans="1:9" ht="15" customHeight="1" x14ac:dyDescent="0.2">
      <c r="A251" s="55" t="s">
        <v>219</v>
      </c>
      <c r="B251" s="55" t="s">
        <v>977</v>
      </c>
      <c r="C251" s="55" t="s">
        <v>978</v>
      </c>
      <c r="D251" s="55" t="s">
        <v>22</v>
      </c>
      <c r="E251" s="55" t="s">
        <v>25</v>
      </c>
      <c r="F251" s="35" t="s">
        <v>9</v>
      </c>
      <c r="G251" s="72">
        <v>15000</v>
      </c>
    </row>
    <row r="252" spans="1:9" ht="15" customHeight="1" x14ac:dyDescent="0.2">
      <c r="A252" s="55" t="s">
        <v>220</v>
      </c>
      <c r="B252" s="55" t="s">
        <v>646</v>
      </c>
      <c r="C252" s="55" t="s">
        <v>979</v>
      </c>
      <c r="D252" s="55" t="s">
        <v>53</v>
      </c>
      <c r="E252" s="55" t="s">
        <v>26</v>
      </c>
      <c r="F252" s="35" t="s">
        <v>9</v>
      </c>
      <c r="G252" s="72">
        <v>26000</v>
      </c>
    </row>
    <row r="253" spans="1:9" s="53" customFormat="1" ht="15" customHeight="1" x14ac:dyDescent="0.2">
      <c r="A253" s="55" t="s">
        <v>221</v>
      </c>
      <c r="B253" s="55" t="s">
        <v>980</v>
      </c>
      <c r="C253" s="55" t="s">
        <v>595</v>
      </c>
      <c r="D253" s="55" t="s">
        <v>45</v>
      </c>
      <c r="E253" s="55" t="s">
        <v>8</v>
      </c>
      <c r="F253" s="35" t="s">
        <v>9</v>
      </c>
      <c r="G253" s="72">
        <v>17000</v>
      </c>
      <c r="H253" s="8"/>
      <c r="I253" s="8"/>
    </row>
    <row r="254" spans="1:9" s="53" customFormat="1" ht="15" customHeight="1" x14ac:dyDescent="0.2">
      <c r="A254" s="55" t="s">
        <v>222</v>
      </c>
      <c r="B254" s="52" t="s">
        <v>981</v>
      </c>
      <c r="C254" s="52" t="s">
        <v>982</v>
      </c>
      <c r="D254" s="55" t="s">
        <v>22</v>
      </c>
      <c r="E254" s="55" t="s">
        <v>25</v>
      </c>
      <c r="F254" s="35" t="s">
        <v>9</v>
      </c>
      <c r="G254" s="72">
        <v>15000</v>
      </c>
      <c r="H254" s="8"/>
      <c r="I254" s="8"/>
    </row>
    <row r="255" spans="1:9" s="53" customFormat="1" ht="15" customHeight="1" x14ac:dyDescent="0.2">
      <c r="A255" s="52">
        <v>2017</v>
      </c>
      <c r="B255" s="49" t="s">
        <v>1172</v>
      </c>
      <c r="C255" s="52" t="s">
        <v>1173</v>
      </c>
      <c r="D255" s="49" t="s">
        <v>53</v>
      </c>
      <c r="E255" s="49" t="s">
        <v>516</v>
      </c>
      <c r="F255" s="35" t="s">
        <v>9</v>
      </c>
      <c r="G255" s="72">
        <v>25000</v>
      </c>
      <c r="H255" s="8"/>
      <c r="I255" s="8"/>
    </row>
    <row r="256" spans="1:9" s="53" customFormat="1" ht="15" customHeight="1" x14ac:dyDescent="0.2">
      <c r="A256" s="52">
        <v>2020</v>
      </c>
      <c r="B256" s="49" t="s">
        <v>1174</v>
      </c>
      <c r="C256" s="52" t="s">
        <v>1175</v>
      </c>
      <c r="D256" s="49" t="s">
        <v>202</v>
      </c>
      <c r="E256" s="49" t="s">
        <v>13</v>
      </c>
      <c r="F256" s="35" t="s">
        <v>9</v>
      </c>
      <c r="G256" s="72">
        <v>20000</v>
      </c>
      <c r="H256" s="8"/>
      <c r="I256" s="8"/>
    </row>
    <row r="257" spans="1:9" s="53" customFormat="1" ht="15" customHeight="1" x14ac:dyDescent="0.2">
      <c r="A257" s="52">
        <v>2022</v>
      </c>
      <c r="B257" s="49" t="s">
        <v>1193</v>
      </c>
      <c r="C257" s="52" t="s">
        <v>1194</v>
      </c>
      <c r="D257" s="49" t="s">
        <v>7</v>
      </c>
      <c r="E257" s="49" t="s">
        <v>8</v>
      </c>
      <c r="F257" s="35" t="s">
        <v>9</v>
      </c>
      <c r="G257" s="72">
        <v>20700</v>
      </c>
      <c r="H257" s="8"/>
      <c r="I257" s="8"/>
    </row>
    <row r="258" spans="1:9" s="53" customFormat="1" ht="15" customHeight="1" x14ac:dyDescent="0.2">
      <c r="A258" s="52">
        <v>2025</v>
      </c>
      <c r="B258" s="49" t="s">
        <v>1197</v>
      </c>
      <c r="C258" s="52" t="s">
        <v>1198</v>
      </c>
      <c r="D258" s="49" t="s">
        <v>1206</v>
      </c>
      <c r="E258" s="49" t="s">
        <v>1205</v>
      </c>
      <c r="F258" s="35" t="s">
        <v>9</v>
      </c>
      <c r="G258" s="72">
        <v>40000</v>
      </c>
    </row>
    <row r="259" spans="1:9" s="53" customFormat="1" ht="15" customHeight="1" x14ac:dyDescent="0.2">
      <c r="A259" s="52">
        <v>2026</v>
      </c>
      <c r="B259" s="49" t="s">
        <v>1187</v>
      </c>
      <c r="C259" s="52" t="s">
        <v>1188</v>
      </c>
      <c r="D259" s="49" t="s">
        <v>1206</v>
      </c>
      <c r="E259" s="49" t="s">
        <v>1205</v>
      </c>
      <c r="F259" s="35" t="s">
        <v>9</v>
      </c>
      <c r="G259" s="72">
        <v>33000</v>
      </c>
    </row>
    <row r="260" spans="1:9" s="53" customFormat="1" ht="15" customHeight="1" x14ac:dyDescent="0.2">
      <c r="A260" s="52">
        <v>2028</v>
      </c>
      <c r="B260" s="49" t="s">
        <v>1201</v>
      </c>
      <c r="C260" s="52" t="s">
        <v>1202</v>
      </c>
      <c r="D260" s="49" t="s">
        <v>1206</v>
      </c>
      <c r="E260" s="49" t="s">
        <v>1205</v>
      </c>
      <c r="F260" s="35" t="s">
        <v>9</v>
      </c>
      <c r="G260" s="72">
        <v>99000</v>
      </c>
    </row>
    <row r="261" spans="1:9" s="53" customFormat="1" ht="15" customHeight="1" x14ac:dyDescent="0.2">
      <c r="A261" s="52">
        <v>2030</v>
      </c>
      <c r="B261" s="49" t="s">
        <v>1190</v>
      </c>
      <c r="C261" s="52" t="s">
        <v>1189</v>
      </c>
      <c r="D261" s="49" t="s">
        <v>42</v>
      </c>
      <c r="E261" s="49" t="s">
        <v>70</v>
      </c>
      <c r="F261" s="35" t="s">
        <v>9</v>
      </c>
      <c r="G261" s="51">
        <v>25000</v>
      </c>
    </row>
    <row r="262" spans="1:9" s="53" customFormat="1" ht="15" customHeight="1" x14ac:dyDescent="0.2">
      <c r="A262" s="52">
        <v>2042</v>
      </c>
      <c r="B262" s="49" t="s">
        <v>1195</v>
      </c>
      <c r="C262" s="52" t="s">
        <v>1196</v>
      </c>
      <c r="D262" s="49" t="s">
        <v>184</v>
      </c>
      <c r="E262" s="49" t="s">
        <v>13</v>
      </c>
      <c r="F262" s="35" t="s">
        <v>9</v>
      </c>
      <c r="G262" s="51">
        <v>21505</v>
      </c>
      <c r="H262" s="1"/>
    </row>
    <row r="263" spans="1:9" s="53" customFormat="1" ht="15" customHeight="1" x14ac:dyDescent="0.2">
      <c r="A263" s="52">
        <v>2046</v>
      </c>
      <c r="B263" s="49" t="s">
        <v>1199</v>
      </c>
      <c r="C263" s="52" t="s">
        <v>1200</v>
      </c>
      <c r="D263" s="49" t="s">
        <v>42</v>
      </c>
      <c r="E263" s="49" t="s">
        <v>70</v>
      </c>
      <c r="F263" s="35" t="s">
        <v>9</v>
      </c>
      <c r="G263" s="51">
        <v>35000</v>
      </c>
    </row>
    <row r="264" spans="1:9" s="53" customFormat="1" ht="15" customHeight="1" x14ac:dyDescent="0.2">
      <c r="A264" s="52">
        <v>2052</v>
      </c>
      <c r="B264" s="49" t="s">
        <v>1203</v>
      </c>
      <c r="C264" s="52" t="s">
        <v>1204</v>
      </c>
      <c r="D264" s="49" t="s">
        <v>53</v>
      </c>
      <c r="E264" s="49" t="s">
        <v>26</v>
      </c>
      <c r="F264" s="35" t="s">
        <v>9</v>
      </c>
      <c r="G264" s="51">
        <v>25000</v>
      </c>
    </row>
    <row r="265" spans="1:9" s="53" customFormat="1" ht="15" customHeight="1" x14ac:dyDescent="0.2">
      <c r="A265" s="49" t="s">
        <v>133</v>
      </c>
      <c r="B265" s="52" t="s">
        <v>983</v>
      </c>
      <c r="C265" s="52" t="s">
        <v>984</v>
      </c>
      <c r="D265" s="49" t="s">
        <v>63</v>
      </c>
      <c r="E265" s="49" t="s">
        <v>134</v>
      </c>
      <c r="F265" s="35" t="s">
        <v>9</v>
      </c>
      <c r="G265" s="51">
        <v>32343.3</v>
      </c>
    </row>
    <row r="266" spans="1:9" s="53" customFormat="1" ht="15" customHeight="1" x14ac:dyDescent="0.2">
      <c r="A266" s="49" t="s">
        <v>137</v>
      </c>
      <c r="B266" s="49" t="s">
        <v>985</v>
      </c>
      <c r="C266" s="49" t="s">
        <v>986</v>
      </c>
      <c r="D266" s="49" t="s">
        <v>29</v>
      </c>
      <c r="E266" s="49" t="s">
        <v>1178</v>
      </c>
      <c r="F266" s="35" t="s">
        <v>9</v>
      </c>
      <c r="G266" s="51">
        <v>53361</v>
      </c>
    </row>
    <row r="267" spans="1:9" s="53" customFormat="1" ht="15" customHeight="1" x14ac:dyDescent="0.2">
      <c r="A267" s="49" t="s">
        <v>156</v>
      </c>
      <c r="B267" s="49" t="s">
        <v>987</v>
      </c>
      <c r="C267" s="49" t="s">
        <v>988</v>
      </c>
      <c r="D267" s="49" t="s">
        <v>10</v>
      </c>
      <c r="E267" s="49" t="s">
        <v>27</v>
      </c>
      <c r="F267" s="35" t="s">
        <v>9</v>
      </c>
      <c r="G267" s="51">
        <v>32491.43</v>
      </c>
    </row>
    <row r="268" spans="1:9" s="53" customFormat="1" ht="15" customHeight="1" x14ac:dyDescent="0.2">
      <c r="A268" s="49" t="s">
        <v>167</v>
      </c>
      <c r="B268" s="49" t="s">
        <v>989</v>
      </c>
      <c r="C268" s="49" t="s">
        <v>990</v>
      </c>
      <c r="D268" s="49" t="s">
        <v>29</v>
      </c>
      <c r="E268" s="49" t="s">
        <v>27</v>
      </c>
      <c r="F268" s="35" t="s">
        <v>9</v>
      </c>
      <c r="G268" s="51">
        <v>36300</v>
      </c>
    </row>
    <row r="269" spans="1:9" s="53" customFormat="1" ht="15" customHeight="1" x14ac:dyDescent="0.2">
      <c r="A269" s="49" t="s">
        <v>169</v>
      </c>
      <c r="B269" s="49" t="s">
        <v>991</v>
      </c>
      <c r="C269" s="49" t="s">
        <v>992</v>
      </c>
      <c r="D269" s="49" t="s">
        <v>142</v>
      </c>
      <c r="E269" s="49" t="s">
        <v>20</v>
      </c>
      <c r="F269" s="35" t="s">
        <v>9</v>
      </c>
      <c r="G269" s="51">
        <v>25300</v>
      </c>
    </row>
    <row r="270" spans="1:9" s="53" customFormat="1" ht="15" customHeight="1" x14ac:dyDescent="0.2">
      <c r="A270" s="49" t="s">
        <v>171</v>
      </c>
      <c r="B270" s="49" t="s">
        <v>993</v>
      </c>
      <c r="C270" s="49" t="s">
        <v>994</v>
      </c>
      <c r="D270" s="49" t="s">
        <v>172</v>
      </c>
      <c r="E270" s="49" t="s">
        <v>27</v>
      </c>
      <c r="F270" s="35" t="s">
        <v>9</v>
      </c>
      <c r="G270" s="51">
        <v>36735.599999999999</v>
      </c>
    </row>
    <row r="271" spans="1:9" s="53" customFormat="1" ht="15" customHeight="1" x14ac:dyDescent="0.2">
      <c r="A271" s="49" t="s">
        <v>178</v>
      </c>
      <c r="B271" s="49" t="s">
        <v>995</v>
      </c>
      <c r="C271" s="49" t="s">
        <v>996</v>
      </c>
      <c r="D271" s="49" t="s">
        <v>180</v>
      </c>
      <c r="E271" s="49" t="s">
        <v>179</v>
      </c>
      <c r="F271" s="35" t="s">
        <v>9</v>
      </c>
      <c r="G271" s="51">
        <v>30492</v>
      </c>
    </row>
    <row r="272" spans="1:9" s="53" customFormat="1" ht="15" customHeight="1" x14ac:dyDescent="0.2">
      <c r="A272" s="49" t="s">
        <v>181</v>
      </c>
      <c r="B272" s="49" t="s">
        <v>997</v>
      </c>
      <c r="C272" s="49" t="s">
        <v>998</v>
      </c>
      <c r="D272" s="49" t="s">
        <v>180</v>
      </c>
      <c r="E272" s="49" t="s">
        <v>182</v>
      </c>
      <c r="F272" s="35" t="s">
        <v>9</v>
      </c>
      <c r="G272" s="51">
        <v>31944</v>
      </c>
    </row>
    <row r="273" spans="1:8" s="53" customFormat="1" ht="15" customHeight="1" x14ac:dyDescent="0.2">
      <c r="A273" s="49" t="s">
        <v>186</v>
      </c>
      <c r="B273" s="49" t="s">
        <v>999</v>
      </c>
      <c r="C273" s="49" t="s">
        <v>1000</v>
      </c>
      <c r="D273" s="49" t="s">
        <v>29</v>
      </c>
      <c r="E273" s="49" t="s">
        <v>13</v>
      </c>
      <c r="F273" s="35" t="s">
        <v>9</v>
      </c>
      <c r="G273" s="51">
        <v>30746.1</v>
      </c>
    </row>
    <row r="274" spans="1:8" s="53" customFormat="1" ht="15" customHeight="1" x14ac:dyDescent="0.2">
      <c r="A274" s="49" t="s">
        <v>192</v>
      </c>
      <c r="B274" s="49" t="s">
        <v>1001</v>
      </c>
      <c r="C274" s="49" t="s">
        <v>1002</v>
      </c>
      <c r="D274" s="49" t="s">
        <v>142</v>
      </c>
      <c r="E274" s="49" t="s">
        <v>20</v>
      </c>
      <c r="F274" s="35" t="s">
        <v>9</v>
      </c>
      <c r="G274" s="51">
        <v>29348.55</v>
      </c>
    </row>
    <row r="275" spans="1:8" s="53" customFormat="1" ht="15" customHeight="1" x14ac:dyDescent="0.2">
      <c r="A275" s="49" t="s">
        <v>193</v>
      </c>
      <c r="B275" s="49" t="s">
        <v>1003</v>
      </c>
      <c r="C275" s="49" t="s">
        <v>1004</v>
      </c>
      <c r="D275" s="49" t="s">
        <v>10</v>
      </c>
      <c r="E275" s="49" t="s">
        <v>27</v>
      </c>
      <c r="F275" s="35" t="s">
        <v>9</v>
      </c>
      <c r="G275" s="51">
        <v>36735.599999999999</v>
      </c>
    </row>
    <row r="276" spans="1:8" s="53" customFormat="1" ht="15" customHeight="1" x14ac:dyDescent="0.2">
      <c r="A276" s="49" t="s">
        <v>194</v>
      </c>
      <c r="B276" s="49" t="s">
        <v>1005</v>
      </c>
      <c r="C276" s="49" t="s">
        <v>1006</v>
      </c>
      <c r="D276" s="49" t="s">
        <v>29</v>
      </c>
      <c r="E276" s="49" t="s">
        <v>13</v>
      </c>
      <c r="F276" s="35" t="s">
        <v>9</v>
      </c>
      <c r="G276" s="51">
        <v>31944</v>
      </c>
      <c r="H276" s="1"/>
    </row>
    <row r="277" spans="1:8" s="53" customFormat="1" ht="15" customHeight="1" x14ac:dyDescent="0.2">
      <c r="A277" s="49" t="s">
        <v>195</v>
      </c>
      <c r="B277" s="49" t="s">
        <v>1007</v>
      </c>
      <c r="C277" s="49" t="s">
        <v>1008</v>
      </c>
      <c r="D277" s="49" t="s">
        <v>63</v>
      </c>
      <c r="E277" s="49" t="s">
        <v>196</v>
      </c>
      <c r="F277" s="35" t="s">
        <v>9</v>
      </c>
      <c r="G277" s="51">
        <v>55902</v>
      </c>
    </row>
    <row r="278" spans="1:8" s="53" customFormat="1" ht="15" customHeight="1" x14ac:dyDescent="0.2">
      <c r="A278" s="49" t="s">
        <v>198</v>
      </c>
      <c r="B278" s="49" t="s">
        <v>1009</v>
      </c>
      <c r="C278" s="49" t="s">
        <v>1010</v>
      </c>
      <c r="D278" s="49" t="s">
        <v>142</v>
      </c>
      <c r="E278" s="49" t="s">
        <v>20</v>
      </c>
      <c r="F278" s="35" t="s">
        <v>9</v>
      </c>
      <c r="G278" s="51">
        <v>28616.5</v>
      </c>
    </row>
    <row r="279" spans="1:8" s="53" customFormat="1" ht="15" customHeight="1" x14ac:dyDescent="0.2">
      <c r="A279" s="49" t="s">
        <v>225</v>
      </c>
      <c r="B279" s="49" t="s">
        <v>1011</v>
      </c>
      <c r="C279" s="49" t="s">
        <v>1012</v>
      </c>
      <c r="D279" s="49" t="s">
        <v>180</v>
      </c>
      <c r="E279" s="49" t="s">
        <v>179</v>
      </c>
      <c r="F279" s="35" t="s">
        <v>9</v>
      </c>
      <c r="G279" s="51">
        <v>25410</v>
      </c>
      <c r="H279" s="1"/>
    </row>
    <row r="280" spans="1:8" s="53" customFormat="1" ht="15" customHeight="1" x14ac:dyDescent="0.2">
      <c r="A280" s="49" t="s">
        <v>229</v>
      </c>
      <c r="B280" s="49" t="s">
        <v>1013</v>
      </c>
      <c r="C280" s="49" t="s">
        <v>1014</v>
      </c>
      <c r="D280" s="49" t="s">
        <v>172</v>
      </c>
      <c r="E280" s="49" t="s">
        <v>27</v>
      </c>
      <c r="F280" s="35" t="s">
        <v>9</v>
      </c>
      <c r="G280" s="51">
        <v>33541.199999999997</v>
      </c>
    </row>
    <row r="281" spans="1:8" s="53" customFormat="1" ht="15" customHeight="1" x14ac:dyDescent="0.2">
      <c r="A281" s="49" t="s">
        <v>236</v>
      </c>
      <c r="B281" s="49" t="s">
        <v>1015</v>
      </c>
      <c r="C281" s="49" t="s">
        <v>1016</v>
      </c>
      <c r="D281" s="49" t="s">
        <v>237</v>
      </c>
      <c r="E281" s="49" t="s">
        <v>83</v>
      </c>
      <c r="F281" s="35" t="s">
        <v>9</v>
      </c>
      <c r="G281" s="51">
        <v>44649</v>
      </c>
    </row>
    <row r="282" spans="1:8" s="53" customFormat="1" ht="15" customHeight="1" x14ac:dyDescent="0.2">
      <c r="A282" s="49" t="s">
        <v>239</v>
      </c>
      <c r="B282" s="49" t="s">
        <v>1017</v>
      </c>
      <c r="C282" s="49" t="s">
        <v>1018</v>
      </c>
      <c r="D282" s="49" t="s">
        <v>24</v>
      </c>
      <c r="E282" s="49" t="s">
        <v>240</v>
      </c>
      <c r="F282" s="35" t="s">
        <v>9</v>
      </c>
      <c r="G282" s="51">
        <v>55902</v>
      </c>
    </row>
    <row r="283" spans="1:8" s="53" customFormat="1" ht="15" customHeight="1" x14ac:dyDescent="0.2">
      <c r="A283" s="49" t="s">
        <v>241</v>
      </c>
      <c r="B283" s="49" t="s">
        <v>1019</v>
      </c>
      <c r="C283" s="49" t="s">
        <v>1020</v>
      </c>
      <c r="D283" s="49" t="s">
        <v>172</v>
      </c>
      <c r="E283" s="49" t="s">
        <v>27</v>
      </c>
      <c r="F283" s="35" t="s">
        <v>9</v>
      </c>
      <c r="G283" s="51">
        <v>8905.6</v>
      </c>
    </row>
    <row r="284" spans="1:8" s="53" customFormat="1" ht="15" customHeight="1" x14ac:dyDescent="0.2">
      <c r="A284" s="49" t="s">
        <v>245</v>
      </c>
      <c r="B284" s="49" t="s">
        <v>1021</v>
      </c>
      <c r="C284" s="49" t="s">
        <v>1022</v>
      </c>
      <c r="D284" s="49" t="s">
        <v>172</v>
      </c>
      <c r="E284" s="49" t="s">
        <v>27</v>
      </c>
      <c r="F284" s="35" t="s">
        <v>9</v>
      </c>
      <c r="G284" s="51">
        <v>29168.06</v>
      </c>
    </row>
    <row r="285" spans="1:8" s="53" customFormat="1" ht="15" customHeight="1" x14ac:dyDescent="0.2">
      <c r="A285" s="49" t="s">
        <v>248</v>
      </c>
      <c r="B285" s="49" t="s">
        <v>969</v>
      </c>
      <c r="C285" s="49" t="s">
        <v>1023</v>
      </c>
      <c r="D285" s="49" t="s">
        <v>29</v>
      </c>
      <c r="E285" s="49" t="s">
        <v>1177</v>
      </c>
      <c r="F285" s="35" t="s">
        <v>9</v>
      </c>
      <c r="G285" s="51">
        <v>60984</v>
      </c>
    </row>
    <row r="286" spans="1:8" s="53" customFormat="1" ht="15" customHeight="1" x14ac:dyDescent="0.2">
      <c r="A286" s="49" t="s">
        <v>257</v>
      </c>
      <c r="B286" s="49" t="s">
        <v>1024</v>
      </c>
      <c r="C286" s="49" t="s">
        <v>1025</v>
      </c>
      <c r="D286" s="49" t="s">
        <v>29</v>
      </c>
      <c r="E286" s="49" t="s">
        <v>30</v>
      </c>
      <c r="F286" s="35" t="s">
        <v>9</v>
      </c>
      <c r="G286" s="51">
        <v>29548.2</v>
      </c>
    </row>
    <row r="287" spans="1:8" s="53" customFormat="1" ht="15" customHeight="1" x14ac:dyDescent="0.2">
      <c r="A287" s="49" t="s">
        <v>262</v>
      </c>
      <c r="B287" s="49" t="s">
        <v>1026</v>
      </c>
      <c r="C287" s="49" t="s">
        <v>577</v>
      </c>
      <c r="D287" s="49" t="s">
        <v>142</v>
      </c>
      <c r="E287" s="49" t="s">
        <v>20</v>
      </c>
      <c r="F287" s="35" t="s">
        <v>9</v>
      </c>
      <c r="G287" s="51">
        <v>31238.02</v>
      </c>
    </row>
    <row r="288" spans="1:8" s="53" customFormat="1" ht="15" customHeight="1" x14ac:dyDescent="0.2">
      <c r="A288" s="49" t="s">
        <v>269</v>
      </c>
      <c r="B288" s="49" t="s">
        <v>1027</v>
      </c>
      <c r="C288" s="49" t="s">
        <v>1028</v>
      </c>
      <c r="D288" s="49" t="s">
        <v>29</v>
      </c>
      <c r="E288" s="49" t="s">
        <v>27</v>
      </c>
      <c r="F288" s="35" t="s">
        <v>9</v>
      </c>
      <c r="G288" s="51">
        <v>31900</v>
      </c>
    </row>
    <row r="289" spans="1:9" s="53" customFormat="1" ht="15" customHeight="1" x14ac:dyDescent="0.2">
      <c r="A289" s="49" t="s">
        <v>274</v>
      </c>
      <c r="B289" s="49" t="s">
        <v>1029</v>
      </c>
      <c r="C289" s="49" t="s">
        <v>1030</v>
      </c>
      <c r="D289" s="49" t="s">
        <v>172</v>
      </c>
      <c r="E289" s="49" t="s">
        <v>15</v>
      </c>
      <c r="F289" s="35" t="s">
        <v>9</v>
      </c>
      <c r="G289" s="51">
        <v>35937</v>
      </c>
    </row>
    <row r="290" spans="1:9" s="53" customFormat="1" ht="15" customHeight="1" x14ac:dyDescent="0.2">
      <c r="A290" s="49" t="s">
        <v>275</v>
      </c>
      <c r="B290" s="49" t="s">
        <v>1031</v>
      </c>
      <c r="C290" s="49" t="s">
        <v>1032</v>
      </c>
      <c r="D290" s="49" t="s">
        <v>10</v>
      </c>
      <c r="E290" s="49" t="s">
        <v>27</v>
      </c>
      <c r="F290" s="35" t="s">
        <v>9</v>
      </c>
      <c r="G290" s="51">
        <v>31900</v>
      </c>
    </row>
    <row r="291" spans="1:9" s="53" customFormat="1" ht="15" customHeight="1" x14ac:dyDescent="0.2">
      <c r="A291" s="49" t="s">
        <v>279</v>
      </c>
      <c r="B291" s="49" t="s">
        <v>1033</v>
      </c>
      <c r="C291" s="49" t="s">
        <v>1034</v>
      </c>
      <c r="D291" s="49" t="s">
        <v>180</v>
      </c>
      <c r="E291" s="49" t="s">
        <v>280</v>
      </c>
      <c r="F291" s="35" t="s">
        <v>9</v>
      </c>
      <c r="G291" s="51">
        <v>58443</v>
      </c>
    </row>
    <row r="292" spans="1:9" s="53" customFormat="1" ht="15" customHeight="1" x14ac:dyDescent="0.2">
      <c r="A292" s="49" t="s">
        <v>283</v>
      </c>
      <c r="B292" s="49" t="s">
        <v>1035</v>
      </c>
      <c r="C292" s="49" t="s">
        <v>1036</v>
      </c>
      <c r="D292" s="49" t="s">
        <v>180</v>
      </c>
      <c r="E292" s="49" t="s">
        <v>182</v>
      </c>
      <c r="F292" s="35" t="s">
        <v>9</v>
      </c>
      <c r="G292" s="51">
        <v>30000.74</v>
      </c>
    </row>
    <row r="293" spans="1:9" s="53" customFormat="1" ht="15" customHeight="1" x14ac:dyDescent="0.2">
      <c r="A293" s="49" t="s">
        <v>284</v>
      </c>
      <c r="B293" s="49" t="s">
        <v>1037</v>
      </c>
      <c r="C293" s="49" t="s">
        <v>1038</v>
      </c>
      <c r="D293" s="49" t="s">
        <v>10</v>
      </c>
      <c r="E293" s="49" t="s">
        <v>27</v>
      </c>
      <c r="F293" s="35" t="s">
        <v>9</v>
      </c>
      <c r="G293" s="51">
        <v>31900</v>
      </c>
    </row>
    <row r="294" spans="1:9" s="53" customFormat="1" ht="15" customHeight="1" x14ac:dyDescent="0.2">
      <c r="A294" s="49" t="s">
        <v>289</v>
      </c>
      <c r="B294" s="49" t="s">
        <v>1039</v>
      </c>
      <c r="C294" s="49" t="s">
        <v>1040</v>
      </c>
      <c r="D294" s="49" t="s">
        <v>142</v>
      </c>
      <c r="E294" s="49" t="s">
        <v>290</v>
      </c>
      <c r="F294" s="35" t="s">
        <v>9</v>
      </c>
      <c r="G294" s="51">
        <f>9240+30360</f>
        <v>39600</v>
      </c>
    </row>
    <row r="295" spans="1:9" s="53" customFormat="1" ht="15" customHeight="1" x14ac:dyDescent="0.2">
      <c r="A295" s="49" t="s">
        <v>291</v>
      </c>
      <c r="B295" s="49" t="s">
        <v>1041</v>
      </c>
      <c r="C295" s="49" t="s">
        <v>1042</v>
      </c>
      <c r="D295" s="49" t="s">
        <v>172</v>
      </c>
      <c r="E295" s="49" t="s">
        <v>27</v>
      </c>
      <c r="F295" s="35" t="s">
        <v>9</v>
      </c>
      <c r="G295" s="51">
        <v>33396</v>
      </c>
    </row>
    <row r="296" spans="1:9" s="53" customFormat="1" ht="15" customHeight="1" x14ac:dyDescent="0.2">
      <c r="A296" s="49" t="s">
        <v>293</v>
      </c>
      <c r="B296" s="49" t="s">
        <v>1043</v>
      </c>
      <c r="C296" s="49" t="s">
        <v>1044</v>
      </c>
      <c r="D296" s="49" t="s">
        <v>29</v>
      </c>
      <c r="E296" s="49" t="s">
        <v>13</v>
      </c>
      <c r="F296" s="35" t="s">
        <v>9</v>
      </c>
      <c r="G296" s="51">
        <v>25000</v>
      </c>
    </row>
    <row r="297" spans="1:9" s="53" customFormat="1" ht="15" customHeight="1" x14ac:dyDescent="0.2">
      <c r="A297" s="49" t="s">
        <v>294</v>
      </c>
      <c r="B297" s="49" t="s">
        <v>1045</v>
      </c>
      <c r="C297" s="49" t="s">
        <v>1046</v>
      </c>
      <c r="D297" s="49" t="s">
        <v>10</v>
      </c>
      <c r="E297" s="49" t="s">
        <v>27</v>
      </c>
      <c r="F297" s="35" t="s">
        <v>9</v>
      </c>
      <c r="G297" s="51">
        <v>31944</v>
      </c>
    </row>
    <row r="298" spans="1:9" s="53" customFormat="1" ht="15" customHeight="1" x14ac:dyDescent="0.2">
      <c r="A298" s="49" t="s">
        <v>299</v>
      </c>
      <c r="B298" s="49" t="s">
        <v>1047</v>
      </c>
      <c r="C298" s="49" t="s">
        <v>1048</v>
      </c>
      <c r="D298" s="49" t="s">
        <v>142</v>
      </c>
      <c r="E298" s="49" t="s">
        <v>20</v>
      </c>
      <c r="F298" s="35" t="s">
        <v>9</v>
      </c>
      <c r="G298" s="51">
        <v>27418.6</v>
      </c>
    </row>
    <row r="299" spans="1:9" s="53" customFormat="1" ht="15" customHeight="1" x14ac:dyDescent="0.2">
      <c r="A299" s="49" t="s">
        <v>300</v>
      </c>
      <c r="B299" s="49" t="s">
        <v>1049</v>
      </c>
      <c r="C299" s="49" t="s">
        <v>1050</v>
      </c>
      <c r="D299" s="49" t="s">
        <v>29</v>
      </c>
      <c r="E299" s="49" t="s">
        <v>30</v>
      </c>
      <c r="F299" s="35" t="s">
        <v>9</v>
      </c>
      <c r="G299" s="51">
        <v>23655.5</v>
      </c>
    </row>
    <row r="300" spans="1:9" s="53" customFormat="1" ht="15" customHeight="1" x14ac:dyDescent="0.2">
      <c r="A300" s="49" t="s">
        <v>303</v>
      </c>
      <c r="B300" s="49" t="s">
        <v>550</v>
      </c>
      <c r="C300" s="49" t="s">
        <v>1051</v>
      </c>
      <c r="D300" s="49" t="s">
        <v>29</v>
      </c>
      <c r="E300" s="49" t="s">
        <v>304</v>
      </c>
      <c r="F300" s="35" t="s">
        <v>9</v>
      </c>
      <c r="G300" s="51">
        <v>111320</v>
      </c>
    </row>
    <row r="301" spans="1:9" s="53" customFormat="1" ht="15" customHeight="1" x14ac:dyDescent="0.2">
      <c r="A301" s="49" t="s">
        <v>322</v>
      </c>
      <c r="B301" s="49" t="s">
        <v>528</v>
      </c>
      <c r="C301" s="49" t="s">
        <v>1052</v>
      </c>
      <c r="D301" s="49" t="s">
        <v>237</v>
      </c>
      <c r="E301" s="49" t="s">
        <v>13</v>
      </c>
      <c r="F301" s="35" t="s">
        <v>9</v>
      </c>
      <c r="G301" s="51">
        <v>26620</v>
      </c>
      <c r="H301" s="10"/>
      <c r="I301" s="10"/>
    </row>
    <row r="302" spans="1:9" s="53" customFormat="1" ht="15" customHeight="1" x14ac:dyDescent="0.2">
      <c r="A302" s="49" t="s">
        <v>328</v>
      </c>
      <c r="B302" s="49" t="s">
        <v>1053</v>
      </c>
      <c r="C302" s="49" t="s">
        <v>1054</v>
      </c>
      <c r="D302" s="49" t="s">
        <v>29</v>
      </c>
      <c r="E302" s="49" t="s">
        <v>329</v>
      </c>
      <c r="F302" s="35" t="s">
        <v>9</v>
      </c>
      <c r="G302" s="51">
        <v>39930</v>
      </c>
      <c r="H302" s="10"/>
      <c r="I302" s="10"/>
    </row>
    <row r="303" spans="1:9" s="53" customFormat="1" ht="15" customHeight="1" x14ac:dyDescent="0.2">
      <c r="A303" s="49" t="s">
        <v>332</v>
      </c>
      <c r="B303" s="49" t="s">
        <v>1055</v>
      </c>
      <c r="C303" s="49" t="s">
        <v>1056</v>
      </c>
      <c r="D303" s="49" t="s">
        <v>63</v>
      </c>
      <c r="E303" s="49" t="s">
        <v>134</v>
      </c>
      <c r="F303" s="35" t="s">
        <v>9</v>
      </c>
      <c r="G303" s="51">
        <v>38115</v>
      </c>
      <c r="H303" s="10"/>
      <c r="I303" s="10"/>
    </row>
    <row r="304" spans="1:9" s="53" customFormat="1" ht="15" customHeight="1" x14ac:dyDescent="0.2">
      <c r="A304" s="49" t="s">
        <v>338</v>
      </c>
      <c r="B304" s="49" t="s">
        <v>1057</v>
      </c>
      <c r="C304" s="49" t="s">
        <v>1058</v>
      </c>
      <c r="D304" s="49" t="s">
        <v>172</v>
      </c>
      <c r="E304" s="49" t="s">
        <v>27</v>
      </c>
      <c r="F304" s="35" t="s">
        <v>9</v>
      </c>
      <c r="G304" s="51">
        <v>31944</v>
      </c>
    </row>
    <row r="305" spans="1:7" s="53" customFormat="1" ht="15" customHeight="1" x14ac:dyDescent="0.2">
      <c r="A305" s="49" t="s">
        <v>346</v>
      </c>
      <c r="B305" s="49" t="s">
        <v>1059</v>
      </c>
      <c r="C305" s="49" t="s">
        <v>1060</v>
      </c>
      <c r="D305" s="49" t="s">
        <v>142</v>
      </c>
      <c r="E305" s="49" t="s">
        <v>20</v>
      </c>
      <c r="F305" s="35" t="s">
        <v>9</v>
      </c>
      <c r="G305" s="51">
        <v>20366.5</v>
      </c>
    </row>
    <row r="306" spans="1:7" s="53" customFormat="1" ht="15" customHeight="1" x14ac:dyDescent="0.2">
      <c r="A306" s="49" t="s">
        <v>349</v>
      </c>
      <c r="B306" s="49" t="s">
        <v>1061</v>
      </c>
      <c r="C306" s="49" t="s">
        <v>1062</v>
      </c>
      <c r="D306" s="49" t="s">
        <v>24</v>
      </c>
      <c r="E306" s="49" t="s">
        <v>27</v>
      </c>
      <c r="F306" s="35" t="s">
        <v>9</v>
      </c>
      <c r="G306" s="51">
        <v>36735.599999999999</v>
      </c>
    </row>
    <row r="307" spans="1:7" s="53" customFormat="1" ht="15" customHeight="1" x14ac:dyDescent="0.2">
      <c r="A307" s="49" t="s">
        <v>351</v>
      </c>
      <c r="B307" s="49" t="s">
        <v>1063</v>
      </c>
      <c r="C307" s="49" t="s">
        <v>1064</v>
      </c>
      <c r="D307" s="49" t="s">
        <v>63</v>
      </c>
      <c r="E307" s="49" t="s">
        <v>15</v>
      </c>
      <c r="F307" s="35" t="s">
        <v>9</v>
      </c>
      <c r="G307" s="51">
        <v>37026</v>
      </c>
    </row>
    <row r="308" spans="1:7" s="53" customFormat="1" ht="15" customHeight="1" x14ac:dyDescent="0.2">
      <c r="A308" s="49" t="s">
        <v>352</v>
      </c>
      <c r="B308" s="49" t="s">
        <v>1065</v>
      </c>
      <c r="C308" s="49" t="s">
        <v>1066</v>
      </c>
      <c r="D308" s="49" t="s">
        <v>63</v>
      </c>
      <c r="E308" s="49" t="s">
        <v>134</v>
      </c>
      <c r="F308" s="35" t="s">
        <v>9</v>
      </c>
      <c r="G308" s="51">
        <v>27500</v>
      </c>
    </row>
    <row r="309" spans="1:7" s="53" customFormat="1" ht="15" customHeight="1" x14ac:dyDescent="0.2">
      <c r="A309" s="49" t="s">
        <v>357</v>
      </c>
      <c r="B309" s="49" t="s">
        <v>1067</v>
      </c>
      <c r="C309" s="49" t="s">
        <v>1068</v>
      </c>
      <c r="D309" s="49" t="s">
        <v>29</v>
      </c>
      <c r="E309" s="49" t="s">
        <v>358</v>
      </c>
      <c r="F309" s="35" t="s">
        <v>9</v>
      </c>
      <c r="G309" s="51">
        <v>30492</v>
      </c>
    </row>
    <row r="310" spans="1:7" s="53" customFormat="1" ht="15" customHeight="1" x14ac:dyDescent="0.2">
      <c r="A310" s="49" t="s">
        <v>360</v>
      </c>
      <c r="B310" s="49" t="s">
        <v>1069</v>
      </c>
      <c r="C310" s="49" t="s">
        <v>1070</v>
      </c>
      <c r="D310" s="49" t="s">
        <v>29</v>
      </c>
      <c r="E310" s="49" t="s">
        <v>83</v>
      </c>
      <c r="F310" s="35" t="s">
        <v>9</v>
      </c>
      <c r="G310" s="51">
        <v>41745</v>
      </c>
    </row>
    <row r="311" spans="1:7" s="53" customFormat="1" ht="15" customHeight="1" x14ac:dyDescent="0.2">
      <c r="A311" s="49" t="s">
        <v>363</v>
      </c>
      <c r="B311" s="49" t="s">
        <v>1071</v>
      </c>
      <c r="C311" s="49" t="s">
        <v>1072</v>
      </c>
      <c r="D311" s="49" t="s">
        <v>172</v>
      </c>
      <c r="E311" s="49" t="s">
        <v>27</v>
      </c>
      <c r="F311" s="35" t="s">
        <v>9</v>
      </c>
      <c r="G311" s="51">
        <v>31944</v>
      </c>
    </row>
    <row r="312" spans="1:7" s="53" customFormat="1" ht="15" customHeight="1" x14ac:dyDescent="0.2">
      <c r="A312" s="49" t="s">
        <v>387</v>
      </c>
      <c r="B312" s="49" t="s">
        <v>1073</v>
      </c>
      <c r="C312" s="49" t="s">
        <v>1074</v>
      </c>
      <c r="D312" s="49" t="s">
        <v>24</v>
      </c>
      <c r="E312" s="49" t="s">
        <v>182</v>
      </c>
      <c r="F312" s="35" t="s">
        <v>9</v>
      </c>
      <c r="G312" s="51">
        <v>27500</v>
      </c>
    </row>
    <row r="313" spans="1:7" s="53" customFormat="1" ht="15" customHeight="1" x14ac:dyDescent="0.2">
      <c r="A313" s="49" t="s">
        <v>391</v>
      </c>
      <c r="B313" s="49" t="s">
        <v>1075</v>
      </c>
      <c r="C313" s="49" t="s">
        <v>1076</v>
      </c>
      <c r="D313" s="49" t="s">
        <v>29</v>
      </c>
      <c r="E313" s="49" t="s">
        <v>83</v>
      </c>
      <c r="F313" s="35" t="s">
        <v>9</v>
      </c>
      <c r="G313" s="51">
        <v>33000</v>
      </c>
    </row>
    <row r="314" spans="1:7" s="53" customFormat="1" ht="15" customHeight="1" x14ac:dyDescent="0.2">
      <c r="A314" s="49" t="s">
        <v>393</v>
      </c>
      <c r="B314" s="49" t="s">
        <v>1077</v>
      </c>
      <c r="C314" s="49" t="s">
        <v>1078</v>
      </c>
      <c r="D314" s="49" t="s">
        <v>63</v>
      </c>
      <c r="E314" s="49" t="s">
        <v>134</v>
      </c>
      <c r="F314" s="35" t="s">
        <v>9</v>
      </c>
      <c r="G314" s="51">
        <v>27500</v>
      </c>
    </row>
    <row r="315" spans="1:7" s="53" customFormat="1" ht="15" customHeight="1" x14ac:dyDescent="0.2">
      <c r="A315" s="49" t="s">
        <v>399</v>
      </c>
      <c r="B315" s="49" t="s">
        <v>1079</v>
      </c>
      <c r="C315" s="49" t="s">
        <v>1080</v>
      </c>
      <c r="D315" s="49" t="s">
        <v>172</v>
      </c>
      <c r="E315" s="49" t="s">
        <v>27</v>
      </c>
      <c r="F315" s="35" t="s">
        <v>9</v>
      </c>
      <c r="G315" s="51">
        <v>25047</v>
      </c>
    </row>
    <row r="316" spans="1:7" s="53" customFormat="1" ht="15" customHeight="1" x14ac:dyDescent="0.2">
      <c r="A316" s="49" t="s">
        <v>400</v>
      </c>
      <c r="B316" s="49" t="s">
        <v>1081</v>
      </c>
      <c r="C316" s="49" t="s">
        <v>1082</v>
      </c>
      <c r="D316" s="49" t="s">
        <v>29</v>
      </c>
      <c r="E316" s="49" t="s">
        <v>13</v>
      </c>
      <c r="F316" s="35" t="s">
        <v>9</v>
      </c>
      <c r="G316" s="51">
        <v>26620</v>
      </c>
    </row>
    <row r="317" spans="1:7" s="53" customFormat="1" ht="15" customHeight="1" x14ac:dyDescent="0.2">
      <c r="A317" s="49" t="s">
        <v>407</v>
      </c>
      <c r="B317" s="49" t="s">
        <v>1083</v>
      </c>
      <c r="C317" s="49" t="s">
        <v>1084</v>
      </c>
      <c r="D317" s="49" t="s">
        <v>180</v>
      </c>
      <c r="E317" s="49" t="s">
        <v>179</v>
      </c>
      <c r="F317" s="35" t="s">
        <v>9</v>
      </c>
      <c r="G317" s="51">
        <v>25047</v>
      </c>
    </row>
    <row r="318" spans="1:7" s="53" customFormat="1" ht="15" customHeight="1" x14ac:dyDescent="0.2">
      <c r="A318" s="49" t="s">
        <v>410</v>
      </c>
      <c r="B318" s="49" t="s">
        <v>1085</v>
      </c>
      <c r="C318" s="49" t="s">
        <v>523</v>
      </c>
      <c r="D318" s="49" t="s">
        <v>142</v>
      </c>
      <c r="E318" s="49" t="s">
        <v>20</v>
      </c>
      <c r="F318" s="35" t="s">
        <v>9</v>
      </c>
      <c r="G318" s="51">
        <v>19200</v>
      </c>
    </row>
    <row r="319" spans="1:7" s="53" customFormat="1" ht="15" customHeight="1" x14ac:dyDescent="0.2">
      <c r="A319" s="49" t="s">
        <v>446</v>
      </c>
      <c r="B319" s="49" t="s">
        <v>1086</v>
      </c>
      <c r="C319" s="49" t="s">
        <v>1087</v>
      </c>
      <c r="D319" s="49" t="s">
        <v>45</v>
      </c>
      <c r="E319" s="49" t="s">
        <v>447</v>
      </c>
      <c r="F319" s="35" t="s">
        <v>9</v>
      </c>
      <c r="G319" s="51">
        <v>60000</v>
      </c>
    </row>
    <row r="320" spans="1:7" s="53" customFormat="1" ht="15" customHeight="1" x14ac:dyDescent="0.2">
      <c r="A320" s="49" t="s">
        <v>448</v>
      </c>
      <c r="B320" s="49" t="s">
        <v>1088</v>
      </c>
      <c r="C320" s="49" t="s">
        <v>1089</v>
      </c>
      <c r="D320" s="49" t="s">
        <v>45</v>
      </c>
      <c r="E320" s="49" t="s">
        <v>17</v>
      </c>
      <c r="F320" s="35" t="s">
        <v>9</v>
      </c>
      <c r="G320" s="51">
        <v>13123.11</v>
      </c>
    </row>
    <row r="321" spans="1:9" s="53" customFormat="1" ht="15" customHeight="1" x14ac:dyDescent="0.2">
      <c r="A321" s="49" t="s">
        <v>449</v>
      </c>
      <c r="B321" s="49" t="s">
        <v>1090</v>
      </c>
      <c r="C321" s="49" t="s">
        <v>1091</v>
      </c>
      <c r="D321" s="49" t="s">
        <v>45</v>
      </c>
      <c r="E321" s="49" t="s">
        <v>8</v>
      </c>
      <c r="F321" s="35" t="s">
        <v>9</v>
      </c>
      <c r="G321" s="51">
        <v>23023</v>
      </c>
    </row>
    <row r="322" spans="1:9" s="53" customFormat="1" ht="15" customHeight="1" x14ac:dyDescent="0.2">
      <c r="A322" s="49" t="s">
        <v>468</v>
      </c>
      <c r="B322" s="49" t="s">
        <v>1092</v>
      </c>
      <c r="C322" s="49" t="s">
        <v>1093</v>
      </c>
      <c r="D322" s="49" t="s">
        <v>29</v>
      </c>
      <c r="E322" s="49" t="s">
        <v>13</v>
      </c>
      <c r="F322" s="35" t="s">
        <v>9</v>
      </c>
      <c r="G322" s="51">
        <v>20250</v>
      </c>
    </row>
    <row r="323" spans="1:9" s="53" customFormat="1" ht="15" customHeight="1" x14ac:dyDescent="0.2">
      <c r="A323" s="49" t="s">
        <v>470</v>
      </c>
      <c r="B323" s="49" t="s">
        <v>1094</v>
      </c>
      <c r="C323" s="49" t="s">
        <v>1095</v>
      </c>
      <c r="D323" s="49" t="s">
        <v>10</v>
      </c>
      <c r="E323" s="49" t="s">
        <v>27</v>
      </c>
      <c r="F323" s="35" t="s">
        <v>9</v>
      </c>
      <c r="G323" s="51">
        <v>32500</v>
      </c>
    </row>
    <row r="324" spans="1:9" s="53" customFormat="1" ht="15" customHeight="1" x14ac:dyDescent="0.2">
      <c r="A324" s="49" t="s">
        <v>474</v>
      </c>
      <c r="B324" s="49" t="s">
        <v>1096</v>
      </c>
      <c r="C324" s="49" t="s">
        <v>1097</v>
      </c>
      <c r="D324" s="49" t="s">
        <v>180</v>
      </c>
      <c r="E324" s="49" t="s">
        <v>182</v>
      </c>
      <c r="F324" s="35" t="s">
        <v>9</v>
      </c>
      <c r="G324" s="51">
        <v>25875</v>
      </c>
    </row>
    <row r="325" spans="1:9" s="53" customFormat="1" ht="15" customHeight="1" x14ac:dyDescent="0.2">
      <c r="A325" s="49" t="s">
        <v>478</v>
      </c>
      <c r="B325" s="49" t="s">
        <v>1098</v>
      </c>
      <c r="C325" s="49" t="s">
        <v>1099</v>
      </c>
      <c r="D325" s="49" t="s">
        <v>172</v>
      </c>
      <c r="E325" s="49" t="s">
        <v>27</v>
      </c>
      <c r="F325" s="35" t="s">
        <v>9</v>
      </c>
      <c r="G325" s="51">
        <v>30000</v>
      </c>
      <c r="H325" s="8"/>
      <c r="I325" s="8"/>
    </row>
    <row r="326" spans="1:9" s="53" customFormat="1" ht="15" customHeight="1" x14ac:dyDescent="0.2">
      <c r="A326" s="49" t="s">
        <v>499</v>
      </c>
      <c r="B326" s="49" t="s">
        <v>1100</v>
      </c>
      <c r="C326" s="49" t="s">
        <v>1101</v>
      </c>
      <c r="D326" s="49" t="s">
        <v>29</v>
      </c>
      <c r="E326" s="49" t="s">
        <v>83</v>
      </c>
      <c r="F326" s="35" t="s">
        <v>9</v>
      </c>
      <c r="G326" s="51">
        <v>41400</v>
      </c>
      <c r="H326" s="8"/>
      <c r="I326" s="8"/>
    </row>
    <row r="327" spans="1:9" s="53" customFormat="1" ht="15" customHeight="1" x14ac:dyDescent="0.2">
      <c r="A327" s="49" t="s">
        <v>512</v>
      </c>
      <c r="B327" s="49" t="s">
        <v>1102</v>
      </c>
      <c r="C327" s="49" t="s">
        <v>1103</v>
      </c>
      <c r="D327" s="49" t="s">
        <v>22</v>
      </c>
      <c r="E327" s="49" t="s">
        <v>130</v>
      </c>
      <c r="F327" s="35" t="s">
        <v>9</v>
      </c>
      <c r="G327" s="51">
        <v>20000</v>
      </c>
      <c r="H327" s="8"/>
      <c r="I327" s="8"/>
    </row>
    <row r="328" spans="1:9" s="53" customFormat="1" ht="15" customHeight="1" x14ac:dyDescent="0.2">
      <c r="A328" s="49" t="s">
        <v>513</v>
      </c>
      <c r="B328" s="49" t="s">
        <v>1104</v>
      </c>
      <c r="C328" s="49" t="s">
        <v>1105</v>
      </c>
      <c r="D328" s="49" t="s">
        <v>10</v>
      </c>
      <c r="E328" s="49" t="s">
        <v>182</v>
      </c>
      <c r="F328" s="35" t="s">
        <v>9</v>
      </c>
      <c r="G328" s="51">
        <v>23100</v>
      </c>
      <c r="H328" s="8"/>
      <c r="I328" s="8"/>
    </row>
    <row r="329" spans="1:9" s="53" customFormat="1" ht="15" customHeight="1" x14ac:dyDescent="0.2">
      <c r="A329" s="49" t="s">
        <v>132</v>
      </c>
      <c r="B329" s="49" t="s">
        <v>1106</v>
      </c>
      <c r="C329" s="49" t="s">
        <v>1107</v>
      </c>
      <c r="D329" s="49" t="s">
        <v>29</v>
      </c>
      <c r="E329" s="49" t="s">
        <v>48</v>
      </c>
      <c r="F329" s="35" t="s">
        <v>9</v>
      </c>
      <c r="G329" s="51">
        <v>21000</v>
      </c>
      <c r="H329" s="8"/>
      <c r="I329" s="8"/>
    </row>
    <row r="330" spans="1:9" s="53" customFormat="1" ht="15" customHeight="1" x14ac:dyDescent="0.2">
      <c r="A330" s="49" t="s">
        <v>141</v>
      </c>
      <c r="B330" s="49" t="s">
        <v>1108</v>
      </c>
      <c r="C330" s="49" t="s">
        <v>1109</v>
      </c>
      <c r="D330" s="49" t="s">
        <v>142</v>
      </c>
      <c r="E330" s="49" t="s">
        <v>20</v>
      </c>
      <c r="F330" s="35" t="s">
        <v>9</v>
      </c>
      <c r="G330" s="51">
        <v>27500</v>
      </c>
      <c r="H330" s="8"/>
      <c r="I330" s="8"/>
    </row>
    <row r="331" spans="1:9" s="53" customFormat="1" ht="15" customHeight="1" x14ac:dyDescent="0.2">
      <c r="A331" s="49" t="s">
        <v>149</v>
      </c>
      <c r="B331" s="49" t="s">
        <v>1110</v>
      </c>
      <c r="C331" s="49" t="s">
        <v>1111</v>
      </c>
      <c r="D331" s="49" t="s">
        <v>142</v>
      </c>
      <c r="E331" s="49" t="s">
        <v>20</v>
      </c>
      <c r="F331" s="35" t="s">
        <v>9</v>
      </c>
      <c r="G331" s="51">
        <v>27500</v>
      </c>
      <c r="H331" s="8"/>
      <c r="I331" s="8"/>
    </row>
    <row r="332" spans="1:9" s="53" customFormat="1" ht="15" customHeight="1" x14ac:dyDescent="0.2">
      <c r="A332" s="49" t="s">
        <v>154</v>
      </c>
      <c r="B332" s="49" t="s">
        <v>1112</v>
      </c>
      <c r="C332" s="49" t="s">
        <v>1113</v>
      </c>
      <c r="D332" s="49" t="s">
        <v>29</v>
      </c>
      <c r="E332" s="49" t="s">
        <v>50</v>
      </c>
      <c r="F332" s="35" t="s">
        <v>9</v>
      </c>
      <c r="G332" s="51">
        <v>27500</v>
      </c>
    </row>
    <row r="333" spans="1:9" s="53" customFormat="1" ht="15" customHeight="1" x14ac:dyDescent="0.2">
      <c r="A333" s="49" t="s">
        <v>160</v>
      </c>
      <c r="B333" s="49" t="s">
        <v>1114</v>
      </c>
      <c r="C333" s="49" t="s">
        <v>1115</v>
      </c>
      <c r="D333" s="49" t="s">
        <v>142</v>
      </c>
      <c r="E333" s="49" t="s">
        <v>20</v>
      </c>
      <c r="F333" s="35" t="s">
        <v>9</v>
      </c>
      <c r="G333" s="51">
        <v>17250</v>
      </c>
    </row>
    <row r="334" spans="1:9" s="53" customFormat="1" ht="15" customHeight="1" x14ac:dyDescent="0.2">
      <c r="A334" s="49" t="s">
        <v>218</v>
      </c>
      <c r="B334" s="49" t="s">
        <v>1116</v>
      </c>
      <c r="C334" s="49" t="s">
        <v>1117</v>
      </c>
      <c r="D334" s="49" t="s">
        <v>29</v>
      </c>
      <c r="E334" s="49" t="s">
        <v>83</v>
      </c>
      <c r="F334" s="35" t="s">
        <v>9</v>
      </c>
      <c r="G334" s="51">
        <v>30000</v>
      </c>
    </row>
    <row r="335" spans="1:9" s="53" customFormat="1" ht="15" customHeight="1" x14ac:dyDescent="0.2">
      <c r="A335" s="49" t="s">
        <v>223</v>
      </c>
      <c r="B335" s="49" t="s">
        <v>1118</v>
      </c>
      <c r="C335" s="49" t="s">
        <v>1119</v>
      </c>
      <c r="D335" s="49" t="s">
        <v>29</v>
      </c>
      <c r="E335" s="49" t="s">
        <v>27</v>
      </c>
      <c r="F335" s="35" t="s">
        <v>9</v>
      </c>
      <c r="G335" s="51">
        <v>33396</v>
      </c>
    </row>
    <row r="336" spans="1:9" s="53" customFormat="1" ht="15" customHeight="1" x14ac:dyDescent="0.2">
      <c r="A336" s="50" t="s">
        <v>1181</v>
      </c>
      <c r="B336" s="49" t="s">
        <v>1182</v>
      </c>
      <c r="C336" s="49" t="s">
        <v>1183</v>
      </c>
      <c r="D336" s="49" t="s">
        <v>237</v>
      </c>
      <c r="E336" s="49" t="s">
        <v>15</v>
      </c>
      <c r="F336" s="35" t="s">
        <v>9</v>
      </c>
      <c r="G336" s="51">
        <v>40000</v>
      </c>
    </row>
    <row r="337" spans="1:9" s="53" customFormat="1" ht="15" customHeight="1" x14ac:dyDescent="0.2">
      <c r="A337" s="50" t="s">
        <v>1184</v>
      </c>
      <c r="B337" s="49" t="s">
        <v>1185</v>
      </c>
      <c r="C337" s="49" t="s">
        <v>1186</v>
      </c>
      <c r="D337" s="49" t="s">
        <v>29</v>
      </c>
      <c r="E337" s="49" t="s">
        <v>27</v>
      </c>
      <c r="F337" s="35" t="s">
        <v>9</v>
      </c>
      <c r="G337" s="51">
        <v>25000</v>
      </c>
    </row>
    <row r="338" spans="1:9" s="53" customFormat="1" ht="15" customHeight="1" x14ac:dyDescent="0.2">
      <c r="A338" s="49" t="s">
        <v>168</v>
      </c>
      <c r="B338" s="49" t="s">
        <v>1120</v>
      </c>
      <c r="C338" s="49" t="s">
        <v>1121</v>
      </c>
      <c r="D338" s="49" t="s">
        <v>12</v>
      </c>
      <c r="E338" s="49" t="s">
        <v>13</v>
      </c>
      <c r="F338" s="35" t="s">
        <v>9</v>
      </c>
      <c r="G338" s="51">
        <v>38394.51</v>
      </c>
    </row>
    <row r="339" spans="1:9" s="53" customFormat="1" ht="15" customHeight="1" x14ac:dyDescent="0.2">
      <c r="A339" s="49" t="s">
        <v>232</v>
      </c>
      <c r="B339" s="49" t="s">
        <v>1122</v>
      </c>
      <c r="C339" s="49" t="s">
        <v>1123</v>
      </c>
      <c r="D339" s="49" t="s">
        <v>12</v>
      </c>
      <c r="E339" s="49" t="s">
        <v>27</v>
      </c>
      <c r="F339" s="35" t="s">
        <v>9</v>
      </c>
      <c r="G339" s="51">
        <v>57608.1</v>
      </c>
    </row>
    <row r="340" spans="1:9" s="53" customFormat="1" ht="15" customHeight="1" x14ac:dyDescent="0.2">
      <c r="A340" s="49" t="s">
        <v>242</v>
      </c>
      <c r="B340" s="49" t="s">
        <v>1124</v>
      </c>
      <c r="C340" s="49" t="s">
        <v>1125</v>
      </c>
      <c r="D340" s="49" t="s">
        <v>19</v>
      </c>
      <c r="E340" s="49" t="s">
        <v>519</v>
      </c>
      <c r="F340" s="35" t="s">
        <v>9</v>
      </c>
      <c r="G340" s="51">
        <v>47916</v>
      </c>
    </row>
    <row r="341" spans="1:9" s="53" customFormat="1" ht="15" customHeight="1" x14ac:dyDescent="0.2">
      <c r="A341" s="49" t="s">
        <v>250</v>
      </c>
      <c r="B341" s="49" t="s">
        <v>1126</v>
      </c>
      <c r="C341" s="49" t="s">
        <v>1127</v>
      </c>
      <c r="D341" s="49" t="s">
        <v>12</v>
      </c>
      <c r="E341" s="49" t="s">
        <v>15</v>
      </c>
      <c r="F341" s="35" t="s">
        <v>9</v>
      </c>
      <c r="G341" s="51">
        <v>47997.68</v>
      </c>
    </row>
    <row r="342" spans="1:9" s="53" customFormat="1" ht="15" customHeight="1" x14ac:dyDescent="0.2">
      <c r="A342" s="49" t="s">
        <v>253</v>
      </c>
      <c r="B342" s="49" t="s">
        <v>1128</v>
      </c>
      <c r="C342" s="49" t="s">
        <v>1129</v>
      </c>
      <c r="D342" s="49" t="s">
        <v>12</v>
      </c>
      <c r="E342" s="49" t="s">
        <v>79</v>
      </c>
      <c r="F342" s="35" t="s">
        <v>9</v>
      </c>
      <c r="G342" s="51">
        <v>39252.400000000001</v>
      </c>
    </row>
    <row r="343" spans="1:9" s="53" customFormat="1" ht="15" customHeight="1" x14ac:dyDescent="0.2">
      <c r="A343" s="49" t="s">
        <v>271</v>
      </c>
      <c r="B343" s="49" t="s">
        <v>1130</v>
      </c>
      <c r="C343" s="49" t="s">
        <v>1131</v>
      </c>
      <c r="D343" s="49" t="s">
        <v>12</v>
      </c>
      <c r="E343" s="49" t="s">
        <v>27</v>
      </c>
      <c r="F343" s="35" t="s">
        <v>9</v>
      </c>
      <c r="G343" s="51">
        <v>55103.4</v>
      </c>
    </row>
    <row r="344" spans="1:9" s="53" customFormat="1" ht="15" customHeight="1" x14ac:dyDescent="0.2">
      <c r="A344" s="49" t="s">
        <v>276</v>
      </c>
      <c r="B344" s="49" t="s">
        <v>1132</v>
      </c>
      <c r="C344" s="49" t="s">
        <v>1133</v>
      </c>
      <c r="D344" s="49" t="s">
        <v>12</v>
      </c>
      <c r="E344" s="49" t="s">
        <v>27</v>
      </c>
      <c r="F344" s="35" t="s">
        <v>9</v>
      </c>
      <c r="G344" s="51">
        <v>71547.3</v>
      </c>
    </row>
    <row r="345" spans="1:9" s="53" customFormat="1" ht="15" customHeight="1" x14ac:dyDescent="0.2">
      <c r="A345" s="49" t="s">
        <v>277</v>
      </c>
      <c r="B345" s="49" t="s">
        <v>1134</v>
      </c>
      <c r="C345" s="49" t="s">
        <v>1135</v>
      </c>
      <c r="D345" s="49" t="s">
        <v>12</v>
      </c>
      <c r="E345" s="49" t="s">
        <v>13</v>
      </c>
      <c r="F345" s="35" t="s">
        <v>9</v>
      </c>
      <c r="G345" s="51">
        <v>27720</v>
      </c>
    </row>
    <row r="346" spans="1:9" s="53" customFormat="1" ht="15" customHeight="1" x14ac:dyDescent="0.2">
      <c r="A346" s="49" t="s">
        <v>278</v>
      </c>
      <c r="B346" s="49" t="s">
        <v>1027</v>
      </c>
      <c r="C346" s="49" t="s">
        <v>1136</v>
      </c>
      <c r="D346" s="49" t="s">
        <v>12</v>
      </c>
      <c r="E346" s="49" t="s">
        <v>71</v>
      </c>
      <c r="F346" s="35" t="s">
        <v>9</v>
      </c>
      <c r="G346" s="51">
        <v>15711.3</v>
      </c>
    </row>
    <row r="347" spans="1:9" s="53" customFormat="1" ht="15" customHeight="1" x14ac:dyDescent="0.2">
      <c r="A347" s="49" t="s">
        <v>288</v>
      </c>
      <c r="B347" s="49" t="s">
        <v>1137</v>
      </c>
      <c r="C347" s="49" t="s">
        <v>1138</v>
      </c>
      <c r="D347" s="49" t="s">
        <v>12</v>
      </c>
      <c r="E347" s="49" t="s">
        <v>27</v>
      </c>
      <c r="F347" s="35" t="s">
        <v>9</v>
      </c>
      <c r="G347" s="51">
        <v>62617.5</v>
      </c>
    </row>
    <row r="348" spans="1:9" s="53" customFormat="1" ht="15" customHeight="1" x14ac:dyDescent="0.2">
      <c r="A348" s="49" t="s">
        <v>292</v>
      </c>
      <c r="B348" s="49" t="s">
        <v>1139</v>
      </c>
      <c r="C348" s="49" t="s">
        <v>1140</v>
      </c>
      <c r="D348" s="49" t="s">
        <v>12</v>
      </c>
      <c r="E348" s="49" t="s">
        <v>27</v>
      </c>
      <c r="F348" s="35" t="s">
        <v>9</v>
      </c>
      <c r="G348" s="51">
        <v>50187.5</v>
      </c>
    </row>
    <row r="349" spans="1:9" s="53" customFormat="1" ht="15" customHeight="1" x14ac:dyDescent="0.2">
      <c r="A349" s="49" t="s">
        <v>341</v>
      </c>
      <c r="B349" s="49" t="s">
        <v>1141</v>
      </c>
      <c r="C349" s="49" t="s">
        <v>1142</v>
      </c>
      <c r="D349" s="49" t="s">
        <v>12</v>
      </c>
      <c r="E349" s="49" t="s">
        <v>27</v>
      </c>
      <c r="F349" s="35" t="s">
        <v>9</v>
      </c>
      <c r="G349" s="51">
        <v>50820</v>
      </c>
      <c r="H349" s="2"/>
      <c r="I349" s="2"/>
    </row>
    <row r="350" spans="1:9" s="53" customFormat="1" ht="15" customHeight="1" x14ac:dyDescent="0.2">
      <c r="A350" s="49" t="s">
        <v>356</v>
      </c>
      <c r="B350" s="49" t="s">
        <v>1143</v>
      </c>
      <c r="C350" s="49" t="s">
        <v>1144</v>
      </c>
      <c r="D350" s="49" t="s">
        <v>12</v>
      </c>
      <c r="E350" s="49" t="s">
        <v>15</v>
      </c>
      <c r="F350" s="35" t="s">
        <v>9</v>
      </c>
      <c r="G350" s="51">
        <v>47916</v>
      </c>
      <c r="H350" s="10"/>
      <c r="I350" s="10"/>
    </row>
    <row r="351" spans="1:9" s="53" customFormat="1" ht="15" customHeight="1" x14ac:dyDescent="0.2">
      <c r="A351" s="49" t="s">
        <v>364</v>
      </c>
      <c r="B351" s="49" t="s">
        <v>1145</v>
      </c>
      <c r="C351" s="49" t="s">
        <v>1146</v>
      </c>
      <c r="D351" s="49" t="s">
        <v>12</v>
      </c>
      <c r="E351" s="49" t="s">
        <v>27</v>
      </c>
      <c r="F351" s="35" t="s">
        <v>9</v>
      </c>
      <c r="G351" s="51">
        <v>42000</v>
      </c>
    </row>
    <row r="352" spans="1:9" s="53" customFormat="1" ht="15" customHeight="1" x14ac:dyDescent="0.2">
      <c r="A352" s="49" t="s">
        <v>366</v>
      </c>
      <c r="B352" s="49" t="s">
        <v>1147</v>
      </c>
      <c r="C352" s="49" t="s">
        <v>1148</v>
      </c>
      <c r="D352" s="49" t="s">
        <v>12</v>
      </c>
      <c r="E352" s="49" t="s">
        <v>13</v>
      </c>
      <c r="F352" s="35" t="s">
        <v>9</v>
      </c>
      <c r="G352" s="51">
        <v>27720</v>
      </c>
    </row>
    <row r="353" spans="1:7" s="53" customFormat="1" ht="15" customHeight="1" x14ac:dyDescent="0.2">
      <c r="A353" s="49" t="s">
        <v>374</v>
      </c>
      <c r="B353" s="49" t="s">
        <v>1149</v>
      </c>
      <c r="C353" s="49" t="s">
        <v>1150</v>
      </c>
      <c r="D353" s="49" t="s">
        <v>12</v>
      </c>
      <c r="E353" s="49" t="s">
        <v>48</v>
      </c>
      <c r="F353" s="35" t="s">
        <v>9</v>
      </c>
      <c r="G353" s="51">
        <v>24150</v>
      </c>
    </row>
    <row r="354" spans="1:7" s="53" customFormat="1" ht="15" customHeight="1" x14ac:dyDescent="0.2">
      <c r="A354" s="49" t="s">
        <v>385</v>
      </c>
      <c r="B354" s="49" t="s">
        <v>1151</v>
      </c>
      <c r="C354" s="49" t="s">
        <v>1152</v>
      </c>
      <c r="D354" s="49" t="s">
        <v>12</v>
      </c>
      <c r="E354" s="49" t="s">
        <v>15</v>
      </c>
      <c r="F354" s="35" t="s">
        <v>9</v>
      </c>
      <c r="G354" s="51">
        <v>42350</v>
      </c>
    </row>
    <row r="355" spans="1:7" s="60" customFormat="1" ht="15" customHeight="1" x14ac:dyDescent="0.2">
      <c r="A355" s="49" t="s">
        <v>401</v>
      </c>
      <c r="B355" s="49" t="s">
        <v>1153</v>
      </c>
      <c r="C355" s="49" t="s">
        <v>1154</v>
      </c>
      <c r="D355" s="49" t="s">
        <v>19</v>
      </c>
      <c r="E355" s="49" t="s">
        <v>20</v>
      </c>
      <c r="F355" s="35" t="s">
        <v>9</v>
      </c>
      <c r="G355" s="51">
        <v>26450</v>
      </c>
    </row>
    <row r="356" spans="1:7" s="61" customFormat="1" ht="15" customHeight="1" x14ac:dyDescent="0.2">
      <c r="A356" s="49" t="s">
        <v>413</v>
      </c>
      <c r="B356" s="49" t="s">
        <v>1155</v>
      </c>
      <c r="C356" s="49" t="s">
        <v>535</v>
      </c>
      <c r="D356" s="49" t="s">
        <v>12</v>
      </c>
      <c r="E356" s="49" t="s">
        <v>27</v>
      </c>
      <c r="F356" s="35" t="s">
        <v>9</v>
      </c>
      <c r="G356" s="51">
        <v>40425</v>
      </c>
    </row>
    <row r="357" spans="1:7" s="62" customFormat="1" ht="15" customHeight="1" x14ac:dyDescent="0.2">
      <c r="A357" s="49" t="s">
        <v>425</v>
      </c>
      <c r="B357" s="49" t="s">
        <v>1156</v>
      </c>
      <c r="C357" s="49" t="s">
        <v>1157</v>
      </c>
      <c r="D357" s="49" t="s">
        <v>12</v>
      </c>
      <c r="E357" s="49" t="s">
        <v>41</v>
      </c>
      <c r="F357" s="35" t="s">
        <v>9</v>
      </c>
      <c r="G357" s="51">
        <v>111320</v>
      </c>
    </row>
    <row r="358" spans="1:7" s="63" customFormat="1" ht="15" customHeight="1" x14ac:dyDescent="0.2">
      <c r="A358" s="49" t="s">
        <v>451</v>
      </c>
      <c r="B358" s="49" t="s">
        <v>1158</v>
      </c>
      <c r="C358" s="49" t="s">
        <v>1159</v>
      </c>
      <c r="D358" s="49" t="s">
        <v>12</v>
      </c>
      <c r="E358" s="49" t="s">
        <v>61</v>
      </c>
      <c r="F358" s="35" t="s">
        <v>9</v>
      </c>
      <c r="G358" s="51">
        <v>82255.8</v>
      </c>
    </row>
    <row r="359" spans="1:7" s="53" customFormat="1" ht="15" customHeight="1" x14ac:dyDescent="0.2">
      <c r="A359" s="49" t="s">
        <v>488</v>
      </c>
      <c r="B359" s="49" t="s">
        <v>1160</v>
      </c>
      <c r="C359" s="49" t="s">
        <v>1161</v>
      </c>
      <c r="D359" s="49" t="s">
        <v>19</v>
      </c>
      <c r="E359" s="49" t="s">
        <v>71</v>
      </c>
      <c r="F359" s="35" t="s">
        <v>9</v>
      </c>
      <c r="G359" s="51">
        <v>10840.5</v>
      </c>
    </row>
    <row r="360" spans="1:7" s="53" customFormat="1" ht="15" customHeight="1" x14ac:dyDescent="0.2">
      <c r="A360" s="49" t="s">
        <v>511</v>
      </c>
      <c r="B360" s="49" t="s">
        <v>1162</v>
      </c>
      <c r="C360" s="49" t="s">
        <v>1163</v>
      </c>
      <c r="D360" s="49" t="s">
        <v>19</v>
      </c>
      <c r="E360" s="49" t="s">
        <v>20</v>
      </c>
      <c r="F360" s="35" t="s">
        <v>9</v>
      </c>
      <c r="G360" s="51">
        <v>18000</v>
      </c>
    </row>
    <row r="361" spans="1:7" s="53" customFormat="1" ht="15" customHeight="1" x14ac:dyDescent="0.2">
      <c r="A361" s="94">
        <v>2065</v>
      </c>
      <c r="B361" s="49" t="s">
        <v>1215</v>
      </c>
      <c r="C361" s="49" t="s">
        <v>1214</v>
      </c>
      <c r="D361" s="49" t="s">
        <v>125</v>
      </c>
      <c r="E361" s="49" t="s">
        <v>13</v>
      </c>
      <c r="F361" s="35" t="s">
        <v>9</v>
      </c>
      <c r="G361" s="51">
        <v>18000</v>
      </c>
    </row>
    <row r="362" spans="1:7" s="53" customFormat="1" ht="15" customHeight="1" x14ac:dyDescent="0.2">
      <c r="A362" s="49" t="s">
        <v>128</v>
      </c>
      <c r="B362" s="49" t="s">
        <v>1164</v>
      </c>
      <c r="C362" s="49" t="s">
        <v>1165</v>
      </c>
      <c r="D362" s="49" t="s">
        <v>19</v>
      </c>
      <c r="E362" s="49" t="s">
        <v>20</v>
      </c>
      <c r="F362" s="35" t="s">
        <v>9</v>
      </c>
      <c r="G362" s="51">
        <v>16500</v>
      </c>
    </row>
    <row r="363" spans="1:7" s="53" customFormat="1" ht="15" customHeight="1" x14ac:dyDescent="0.2">
      <c r="A363" s="64" t="s">
        <v>164</v>
      </c>
      <c r="B363" s="51" t="s">
        <v>1166</v>
      </c>
      <c r="C363" s="51" t="s">
        <v>1167</v>
      </c>
      <c r="D363" s="51" t="s">
        <v>12</v>
      </c>
      <c r="E363" s="51" t="s">
        <v>27</v>
      </c>
      <c r="F363" s="38" t="s">
        <v>9</v>
      </c>
      <c r="G363" s="51">
        <v>35000</v>
      </c>
    </row>
    <row r="364" spans="1:7" s="53" customFormat="1" ht="15.75" x14ac:dyDescent="0.25">
      <c r="A364" s="62"/>
      <c r="B364" s="62"/>
      <c r="C364" s="62"/>
      <c r="D364" s="62"/>
      <c r="E364" s="62"/>
      <c r="F364" s="65"/>
      <c r="G364" s="66"/>
    </row>
    <row r="365" spans="1:7" s="62" customFormat="1" ht="15.75" x14ac:dyDescent="0.25">
      <c r="A365" s="91"/>
      <c r="B365" s="91"/>
      <c r="C365" s="91"/>
      <c r="D365" s="91"/>
      <c r="E365" s="91"/>
      <c r="F365" s="93"/>
      <c r="G365" s="91"/>
    </row>
    <row r="366" spans="1:7" s="62" customFormat="1" ht="15.75" x14ac:dyDescent="0.25">
      <c r="F366" s="65"/>
      <c r="G366" s="91"/>
    </row>
    <row r="367" spans="1:7" s="53" customFormat="1" x14ac:dyDescent="0.25">
      <c r="F367" s="54"/>
      <c r="G367" s="67"/>
    </row>
    <row r="368" spans="1:7" s="53" customFormat="1" x14ac:dyDescent="0.25">
      <c r="F368" s="54"/>
    </row>
    <row r="369" spans="6:6" s="53" customFormat="1" x14ac:dyDescent="0.25">
      <c r="F369" s="54"/>
    </row>
    <row r="370" spans="6:6" s="53" customFormat="1" x14ac:dyDescent="0.25">
      <c r="F370" s="54"/>
    </row>
    <row r="371" spans="6:6" s="53" customFormat="1" x14ac:dyDescent="0.25">
      <c r="F371" s="54"/>
    </row>
    <row r="372" spans="6:6" s="53" customFormat="1" x14ac:dyDescent="0.25">
      <c r="F372" s="54"/>
    </row>
    <row r="373" spans="6:6" s="53" customFormat="1" x14ac:dyDescent="0.25">
      <c r="F373" s="54"/>
    </row>
    <row r="374" spans="6:6" s="53" customFormat="1" x14ac:dyDescent="0.25">
      <c r="F374" s="54"/>
    </row>
    <row r="375" spans="6:6" s="53" customFormat="1" x14ac:dyDescent="0.25">
      <c r="F375" s="54"/>
    </row>
    <row r="376" spans="6:6" s="53" customFormat="1" x14ac:dyDescent="0.25">
      <c r="F376" s="54"/>
    </row>
    <row r="377" spans="6:6" s="53" customFormat="1" x14ac:dyDescent="0.25">
      <c r="F377" s="54"/>
    </row>
    <row r="378" spans="6:6" s="53" customFormat="1" x14ac:dyDescent="0.25">
      <c r="F378" s="54"/>
    </row>
    <row r="379" spans="6:6" s="53" customFormat="1" x14ac:dyDescent="0.25">
      <c r="F379" s="54"/>
    </row>
    <row r="380" spans="6:6" s="53" customFormat="1" x14ac:dyDescent="0.25">
      <c r="F380" s="54"/>
    </row>
    <row r="381" spans="6:6" s="53" customFormat="1" x14ac:dyDescent="0.25">
      <c r="F381" s="54"/>
    </row>
    <row r="382" spans="6:6" s="53" customFormat="1" x14ac:dyDescent="0.25">
      <c r="F382" s="54"/>
    </row>
    <row r="383" spans="6:6" s="53" customFormat="1" x14ac:dyDescent="0.25">
      <c r="F383" s="54"/>
    </row>
    <row r="384" spans="6:6" s="53" customFormat="1" x14ac:dyDescent="0.25">
      <c r="F384" s="54"/>
    </row>
    <row r="385" spans="6:6" s="53" customFormat="1" x14ac:dyDescent="0.25">
      <c r="F385" s="54"/>
    </row>
    <row r="386" spans="6:6" s="53" customFormat="1" x14ac:dyDescent="0.25">
      <c r="F386" s="54"/>
    </row>
    <row r="387" spans="6:6" s="53" customFormat="1" x14ac:dyDescent="0.25">
      <c r="F387" s="54"/>
    </row>
    <row r="388" spans="6:6" s="53" customFormat="1" x14ac:dyDescent="0.25">
      <c r="F388" s="54"/>
    </row>
    <row r="389" spans="6:6" s="53" customFormat="1" x14ac:dyDescent="0.25">
      <c r="F389" s="54"/>
    </row>
    <row r="390" spans="6:6" s="53" customFormat="1" x14ac:dyDescent="0.25">
      <c r="F390" s="54"/>
    </row>
    <row r="391" spans="6:6" s="53" customFormat="1" x14ac:dyDescent="0.25">
      <c r="F391" s="54"/>
    </row>
    <row r="392" spans="6:6" s="53" customFormat="1" x14ac:dyDescent="0.25">
      <c r="F392" s="54"/>
    </row>
    <row r="393" spans="6:6" s="53" customFormat="1" x14ac:dyDescent="0.25">
      <c r="F393" s="54"/>
    </row>
    <row r="394" spans="6:6" s="53" customFormat="1" x14ac:dyDescent="0.25">
      <c r="F394" s="54"/>
    </row>
    <row r="395" spans="6:6" s="53" customFormat="1" x14ac:dyDescent="0.25">
      <c r="F395" s="54"/>
    </row>
    <row r="396" spans="6:6" s="53" customFormat="1" x14ac:dyDescent="0.25">
      <c r="F396" s="54"/>
    </row>
    <row r="397" spans="6:6" s="53" customFormat="1" x14ac:dyDescent="0.25">
      <c r="F397" s="54"/>
    </row>
    <row r="398" spans="6:6" s="53" customFormat="1" x14ac:dyDescent="0.25">
      <c r="F398" s="54"/>
    </row>
    <row r="399" spans="6:6" s="53" customFormat="1" x14ac:dyDescent="0.25">
      <c r="F399" s="54"/>
    </row>
    <row r="400" spans="6:6" s="53" customFormat="1" x14ac:dyDescent="0.25">
      <c r="F400" s="54"/>
    </row>
    <row r="401" spans="6:6" s="53" customFormat="1" x14ac:dyDescent="0.25">
      <c r="F401" s="54"/>
    </row>
    <row r="402" spans="6:6" s="53" customFormat="1" x14ac:dyDescent="0.25">
      <c r="F402" s="54"/>
    </row>
    <row r="403" spans="6:6" s="53" customFormat="1" x14ac:dyDescent="0.25">
      <c r="F403" s="54"/>
    </row>
    <row r="404" spans="6:6" s="53" customFormat="1" x14ac:dyDescent="0.25">
      <c r="F404" s="54"/>
    </row>
    <row r="405" spans="6:6" s="53" customFormat="1" x14ac:dyDescent="0.25">
      <c r="F405" s="54"/>
    </row>
    <row r="406" spans="6:6" s="53" customFormat="1" x14ac:dyDescent="0.25">
      <c r="F406" s="54"/>
    </row>
    <row r="407" spans="6:6" s="53" customFormat="1" x14ac:dyDescent="0.25">
      <c r="F407" s="54"/>
    </row>
    <row r="408" spans="6:6" s="53" customFormat="1" x14ac:dyDescent="0.25">
      <c r="F408" s="54"/>
    </row>
    <row r="409" spans="6:6" s="53" customFormat="1" x14ac:dyDescent="0.25">
      <c r="F409" s="54"/>
    </row>
    <row r="410" spans="6:6" s="53" customFormat="1" x14ac:dyDescent="0.25">
      <c r="F410" s="54"/>
    </row>
    <row r="411" spans="6:6" s="53" customFormat="1" x14ac:dyDescent="0.25">
      <c r="F411" s="54"/>
    </row>
    <row r="412" spans="6:6" s="53" customFormat="1" x14ac:dyDescent="0.25">
      <c r="F412" s="54"/>
    </row>
    <row r="413" spans="6:6" s="53" customFormat="1" x14ac:dyDescent="0.25">
      <c r="F413" s="54"/>
    </row>
    <row r="414" spans="6:6" s="53" customFormat="1" x14ac:dyDescent="0.25">
      <c r="F414" s="54"/>
    </row>
    <row r="415" spans="6:6" s="53" customFormat="1" x14ac:dyDescent="0.25">
      <c r="F415" s="54"/>
    </row>
    <row r="416" spans="6:6" s="53" customFormat="1" x14ac:dyDescent="0.25">
      <c r="F416" s="54"/>
    </row>
    <row r="417" spans="6:6" s="53" customFormat="1" x14ac:dyDescent="0.25">
      <c r="F417" s="54"/>
    </row>
    <row r="418" spans="6:6" s="53" customFormat="1" x14ac:dyDescent="0.25">
      <c r="F418" s="54"/>
    </row>
    <row r="419" spans="6:6" s="53" customFormat="1" x14ac:dyDescent="0.25">
      <c r="F419" s="54"/>
    </row>
    <row r="420" spans="6:6" s="53" customFormat="1" x14ac:dyDescent="0.25">
      <c r="F420" s="54"/>
    </row>
    <row r="421" spans="6:6" s="53" customFormat="1" x14ac:dyDescent="0.25">
      <c r="F421" s="54"/>
    </row>
    <row r="422" spans="6:6" s="53" customFormat="1" x14ac:dyDescent="0.25">
      <c r="F422" s="54"/>
    </row>
    <row r="423" spans="6:6" s="53" customFormat="1" x14ac:dyDescent="0.25">
      <c r="F423" s="54"/>
    </row>
    <row r="424" spans="6:6" s="53" customFormat="1" x14ac:dyDescent="0.25">
      <c r="F424" s="54"/>
    </row>
    <row r="425" spans="6:6" s="53" customFormat="1" x14ac:dyDescent="0.25">
      <c r="F425" s="54"/>
    </row>
    <row r="426" spans="6:6" s="53" customFormat="1" x14ac:dyDescent="0.25">
      <c r="F426" s="54"/>
    </row>
    <row r="427" spans="6:6" s="53" customFormat="1" x14ac:dyDescent="0.25">
      <c r="F427" s="54"/>
    </row>
    <row r="428" spans="6:6" s="53" customFormat="1" x14ac:dyDescent="0.25">
      <c r="F428" s="54"/>
    </row>
    <row r="429" spans="6:6" s="53" customFormat="1" x14ac:dyDescent="0.25">
      <c r="F429" s="54"/>
    </row>
    <row r="430" spans="6:6" s="53" customFormat="1" x14ac:dyDescent="0.25">
      <c r="F430" s="54"/>
    </row>
    <row r="431" spans="6:6" s="53" customFormat="1" x14ac:dyDescent="0.25">
      <c r="F431" s="54"/>
    </row>
    <row r="432" spans="6:6" s="53" customFormat="1" x14ac:dyDescent="0.25">
      <c r="F432" s="54"/>
    </row>
    <row r="433" spans="6:6" s="53" customFormat="1" x14ac:dyDescent="0.25">
      <c r="F433" s="54"/>
    </row>
    <row r="434" spans="6:6" s="53" customFormat="1" x14ac:dyDescent="0.25">
      <c r="F434" s="54"/>
    </row>
    <row r="435" spans="6:6" s="53" customFormat="1" x14ac:dyDescent="0.25">
      <c r="F435" s="54"/>
    </row>
    <row r="436" spans="6:6" s="53" customFormat="1" x14ac:dyDescent="0.25">
      <c r="F436" s="54"/>
    </row>
    <row r="437" spans="6:6" s="53" customFormat="1" x14ac:dyDescent="0.25">
      <c r="F437" s="54"/>
    </row>
    <row r="438" spans="6:6" s="53" customFormat="1" x14ac:dyDescent="0.25">
      <c r="F438" s="54"/>
    </row>
    <row r="439" spans="6:6" s="53" customFormat="1" x14ac:dyDescent="0.25">
      <c r="F439" s="54"/>
    </row>
    <row r="440" spans="6:6" s="53" customFormat="1" x14ac:dyDescent="0.25">
      <c r="F440" s="54"/>
    </row>
    <row r="441" spans="6:6" s="53" customFormat="1" x14ac:dyDescent="0.25">
      <c r="F441" s="54"/>
    </row>
    <row r="442" spans="6:6" s="53" customFormat="1" x14ac:dyDescent="0.25">
      <c r="F442" s="54"/>
    </row>
    <row r="443" spans="6:6" s="53" customFormat="1" x14ac:dyDescent="0.25">
      <c r="F443" s="54"/>
    </row>
    <row r="444" spans="6:6" s="53" customFormat="1" x14ac:dyDescent="0.25">
      <c r="F444" s="54"/>
    </row>
    <row r="445" spans="6:6" s="53" customFormat="1" x14ac:dyDescent="0.25">
      <c r="F445" s="54"/>
    </row>
    <row r="446" spans="6:6" s="53" customFormat="1" x14ac:dyDescent="0.25">
      <c r="F446" s="54"/>
    </row>
    <row r="447" spans="6:6" s="53" customFormat="1" x14ac:dyDescent="0.25">
      <c r="F447" s="54"/>
    </row>
    <row r="448" spans="6:6" s="53" customFormat="1" x14ac:dyDescent="0.25">
      <c r="F448" s="54"/>
    </row>
    <row r="449" spans="6:6" s="53" customFormat="1" x14ac:dyDescent="0.25">
      <c r="F449" s="54"/>
    </row>
    <row r="450" spans="6:6" s="53" customFormat="1" x14ac:dyDescent="0.25">
      <c r="F450" s="54"/>
    </row>
    <row r="451" spans="6:6" s="53" customFormat="1" x14ac:dyDescent="0.25">
      <c r="F451" s="54"/>
    </row>
    <row r="452" spans="6:6" s="53" customFormat="1" x14ac:dyDescent="0.25">
      <c r="F452" s="54"/>
    </row>
    <row r="453" spans="6:6" s="53" customFormat="1" x14ac:dyDescent="0.25">
      <c r="F453" s="54"/>
    </row>
    <row r="454" spans="6:6" s="53" customFormat="1" x14ac:dyDescent="0.25">
      <c r="F454" s="54"/>
    </row>
    <row r="455" spans="6:6" s="53" customFormat="1" x14ac:dyDescent="0.25">
      <c r="F455" s="54"/>
    </row>
    <row r="456" spans="6:6" s="53" customFormat="1" x14ac:dyDescent="0.25">
      <c r="F456" s="54"/>
    </row>
    <row r="457" spans="6:6" s="53" customFormat="1" x14ac:dyDescent="0.25">
      <c r="F457" s="54"/>
    </row>
    <row r="458" spans="6:6" s="53" customFormat="1" x14ac:dyDescent="0.25">
      <c r="F458" s="54"/>
    </row>
    <row r="459" spans="6:6" s="53" customFormat="1" x14ac:dyDescent="0.25">
      <c r="F459" s="54"/>
    </row>
    <row r="460" spans="6:6" s="53" customFormat="1" x14ac:dyDescent="0.25">
      <c r="F460" s="54"/>
    </row>
    <row r="461" spans="6:6" s="53" customFormat="1" x14ac:dyDescent="0.25">
      <c r="F461" s="54"/>
    </row>
    <row r="462" spans="6:6" s="53" customFormat="1" x14ac:dyDescent="0.25">
      <c r="F462" s="54"/>
    </row>
    <row r="463" spans="6:6" s="53" customFormat="1" x14ac:dyDescent="0.25">
      <c r="F463" s="54"/>
    </row>
    <row r="464" spans="6:6" s="53" customFormat="1" x14ac:dyDescent="0.25">
      <c r="F464" s="54"/>
    </row>
    <row r="465" spans="6:6" s="53" customFormat="1" x14ac:dyDescent="0.25">
      <c r="F465" s="54"/>
    </row>
    <row r="466" spans="6:6" s="53" customFormat="1" x14ac:dyDescent="0.25">
      <c r="F466" s="54"/>
    </row>
    <row r="467" spans="6:6" s="53" customFormat="1" x14ac:dyDescent="0.25">
      <c r="F467" s="54"/>
    </row>
    <row r="468" spans="6:6" s="53" customFormat="1" x14ac:dyDescent="0.25">
      <c r="F468" s="54"/>
    </row>
    <row r="469" spans="6:6" s="53" customFormat="1" x14ac:dyDescent="0.25">
      <c r="F469" s="54"/>
    </row>
    <row r="470" spans="6:6" s="53" customFormat="1" x14ac:dyDescent="0.25">
      <c r="F470" s="54"/>
    </row>
    <row r="471" spans="6:6" s="53" customFormat="1" x14ac:dyDescent="0.25">
      <c r="F471" s="54"/>
    </row>
    <row r="472" spans="6:6" s="53" customFormat="1" x14ac:dyDescent="0.25">
      <c r="F472" s="54"/>
    </row>
    <row r="473" spans="6:6" s="53" customFormat="1" x14ac:dyDescent="0.25">
      <c r="F473" s="54"/>
    </row>
    <row r="474" spans="6:6" s="53" customFormat="1" x14ac:dyDescent="0.25">
      <c r="F474" s="54"/>
    </row>
    <row r="475" spans="6:6" s="53" customFormat="1" x14ac:dyDescent="0.25">
      <c r="F475" s="54"/>
    </row>
    <row r="476" spans="6:6" s="53" customFormat="1" x14ac:dyDescent="0.25">
      <c r="F476" s="54"/>
    </row>
    <row r="477" spans="6:6" s="53" customFormat="1" x14ac:dyDescent="0.25">
      <c r="F477" s="54"/>
    </row>
    <row r="478" spans="6:6" s="53" customFormat="1" x14ac:dyDescent="0.25">
      <c r="F478" s="54"/>
    </row>
    <row r="479" spans="6:6" s="53" customFormat="1" x14ac:dyDescent="0.25">
      <c r="F479" s="54"/>
    </row>
    <row r="480" spans="6:6" s="53" customFormat="1" x14ac:dyDescent="0.25">
      <c r="F480" s="54"/>
    </row>
    <row r="481" spans="6:6" s="53" customFormat="1" x14ac:dyDescent="0.25">
      <c r="F481" s="54"/>
    </row>
    <row r="482" spans="6:6" s="53" customFormat="1" x14ac:dyDescent="0.25">
      <c r="F482" s="54"/>
    </row>
    <row r="483" spans="6:6" s="53" customFormat="1" x14ac:dyDescent="0.25">
      <c r="F483" s="54"/>
    </row>
    <row r="484" spans="6:6" s="53" customFormat="1" x14ac:dyDescent="0.25">
      <c r="F484" s="54"/>
    </row>
    <row r="485" spans="6:6" s="53" customFormat="1" x14ac:dyDescent="0.25">
      <c r="F485" s="54"/>
    </row>
    <row r="486" spans="6:6" s="53" customFormat="1" x14ac:dyDescent="0.25">
      <c r="F486" s="54"/>
    </row>
    <row r="487" spans="6:6" s="53" customFormat="1" x14ac:dyDescent="0.25">
      <c r="F487" s="54"/>
    </row>
    <row r="488" spans="6:6" s="53" customFormat="1" x14ac:dyDescent="0.25">
      <c r="F488" s="54"/>
    </row>
    <row r="489" spans="6:6" s="53" customFormat="1" x14ac:dyDescent="0.25">
      <c r="F489" s="54"/>
    </row>
    <row r="490" spans="6:6" s="53" customFormat="1" x14ac:dyDescent="0.25">
      <c r="F490" s="54"/>
    </row>
    <row r="491" spans="6:6" s="53" customFormat="1" x14ac:dyDescent="0.25">
      <c r="F491" s="54"/>
    </row>
    <row r="492" spans="6:6" s="53" customFormat="1" x14ac:dyDescent="0.25">
      <c r="F492" s="54"/>
    </row>
    <row r="493" spans="6:6" s="53" customFormat="1" x14ac:dyDescent="0.25">
      <c r="F493" s="54"/>
    </row>
    <row r="494" spans="6:6" s="53" customFormat="1" x14ac:dyDescent="0.25">
      <c r="F494" s="54"/>
    </row>
    <row r="495" spans="6:6" s="53" customFormat="1" x14ac:dyDescent="0.25">
      <c r="F495" s="54"/>
    </row>
    <row r="496" spans="6:6" s="53" customFormat="1" x14ac:dyDescent="0.25">
      <c r="F496" s="54"/>
    </row>
    <row r="497" spans="6:6" s="53" customFormat="1" x14ac:dyDescent="0.25">
      <c r="F497" s="54"/>
    </row>
    <row r="498" spans="6:6" s="53" customFormat="1" x14ac:dyDescent="0.25">
      <c r="F498" s="54"/>
    </row>
    <row r="499" spans="6:6" s="53" customFormat="1" x14ac:dyDescent="0.25">
      <c r="F499" s="54"/>
    </row>
    <row r="500" spans="6:6" s="53" customFormat="1" x14ac:dyDescent="0.25">
      <c r="F500" s="54"/>
    </row>
    <row r="501" spans="6:6" s="53" customFormat="1" x14ac:dyDescent="0.25">
      <c r="F501" s="54"/>
    </row>
    <row r="502" spans="6:6" s="53" customFormat="1" x14ac:dyDescent="0.25">
      <c r="F502" s="54"/>
    </row>
    <row r="503" spans="6:6" s="53" customFormat="1" x14ac:dyDescent="0.25">
      <c r="F503" s="54"/>
    </row>
    <row r="504" spans="6:6" s="53" customFormat="1" x14ac:dyDescent="0.25">
      <c r="F504" s="54"/>
    </row>
    <row r="505" spans="6:6" s="53" customFormat="1" x14ac:dyDescent="0.25">
      <c r="F505" s="54"/>
    </row>
    <row r="506" spans="6:6" s="53" customFormat="1" x14ac:dyDescent="0.25">
      <c r="F506" s="54"/>
    </row>
    <row r="507" spans="6:6" s="53" customFormat="1" x14ac:dyDescent="0.25">
      <c r="F507" s="54"/>
    </row>
    <row r="508" spans="6:6" s="53" customFormat="1" x14ac:dyDescent="0.25">
      <c r="F508" s="54"/>
    </row>
    <row r="509" spans="6:6" s="53" customFormat="1" x14ac:dyDescent="0.25">
      <c r="F509" s="54"/>
    </row>
    <row r="510" spans="6:6" s="53" customFormat="1" x14ac:dyDescent="0.25">
      <c r="F510" s="54"/>
    </row>
    <row r="511" spans="6:6" s="53" customFormat="1" x14ac:dyDescent="0.25">
      <c r="F511" s="54"/>
    </row>
    <row r="512" spans="6:6" s="53" customFormat="1" x14ac:dyDescent="0.25">
      <c r="F512" s="54"/>
    </row>
    <row r="513" spans="6:6" s="53" customFormat="1" x14ac:dyDescent="0.25">
      <c r="F513" s="54"/>
    </row>
    <row r="514" spans="6:6" s="53" customFormat="1" x14ac:dyDescent="0.25">
      <c r="F514" s="54"/>
    </row>
    <row r="515" spans="6:6" s="53" customFormat="1" x14ac:dyDescent="0.25">
      <c r="F515" s="54"/>
    </row>
    <row r="516" spans="6:6" s="53" customFormat="1" x14ac:dyDescent="0.25">
      <c r="F516" s="54"/>
    </row>
    <row r="517" spans="6:6" s="53" customFormat="1" x14ac:dyDescent="0.25">
      <c r="F517" s="54"/>
    </row>
    <row r="518" spans="6:6" s="53" customFormat="1" x14ac:dyDescent="0.25">
      <c r="F518" s="54"/>
    </row>
    <row r="519" spans="6:6" s="53" customFormat="1" x14ac:dyDescent="0.25">
      <c r="F519" s="54"/>
    </row>
    <row r="520" spans="6:6" s="53" customFormat="1" x14ac:dyDescent="0.25">
      <c r="F520" s="54"/>
    </row>
    <row r="521" spans="6:6" s="53" customFormat="1" x14ac:dyDescent="0.25">
      <c r="F521" s="54"/>
    </row>
    <row r="522" spans="6:6" s="53" customFormat="1" x14ac:dyDescent="0.25">
      <c r="F522" s="54"/>
    </row>
    <row r="523" spans="6:6" s="53" customFormat="1" x14ac:dyDescent="0.25">
      <c r="F523" s="54"/>
    </row>
    <row r="524" spans="6:6" s="53" customFormat="1" x14ac:dyDescent="0.25">
      <c r="F524" s="54"/>
    </row>
    <row r="525" spans="6:6" s="53" customFormat="1" x14ac:dyDescent="0.25">
      <c r="F525" s="54"/>
    </row>
    <row r="526" spans="6:6" s="53" customFormat="1" x14ac:dyDescent="0.25">
      <c r="F526" s="54"/>
    </row>
    <row r="527" spans="6:6" s="53" customFormat="1" x14ac:dyDescent="0.25">
      <c r="F527" s="54"/>
    </row>
    <row r="528" spans="6:6" s="53" customFormat="1" x14ac:dyDescent="0.25">
      <c r="F528" s="54"/>
    </row>
    <row r="529" spans="6:6" s="53" customFormat="1" x14ac:dyDescent="0.25">
      <c r="F529" s="54"/>
    </row>
    <row r="530" spans="6:6" s="53" customFormat="1" x14ac:dyDescent="0.25">
      <c r="F530" s="54"/>
    </row>
    <row r="531" spans="6:6" s="53" customFormat="1" x14ac:dyDescent="0.25">
      <c r="F531" s="54"/>
    </row>
    <row r="532" spans="6:6" s="53" customFormat="1" x14ac:dyDescent="0.25">
      <c r="F532" s="54"/>
    </row>
    <row r="533" spans="6:6" s="53" customFormat="1" x14ac:dyDescent="0.25">
      <c r="F533" s="54"/>
    </row>
    <row r="534" spans="6:6" s="53" customFormat="1" x14ac:dyDescent="0.25">
      <c r="F534" s="54"/>
    </row>
    <row r="535" spans="6:6" s="53" customFormat="1" x14ac:dyDescent="0.25">
      <c r="F535" s="54"/>
    </row>
    <row r="536" spans="6:6" s="53" customFormat="1" x14ac:dyDescent="0.25">
      <c r="F536" s="54"/>
    </row>
    <row r="537" spans="6:6" s="53" customFormat="1" x14ac:dyDescent="0.25">
      <c r="F537" s="54"/>
    </row>
    <row r="538" spans="6:6" s="53" customFormat="1" x14ac:dyDescent="0.25">
      <c r="F538" s="54"/>
    </row>
    <row r="539" spans="6:6" s="53" customFormat="1" x14ac:dyDescent="0.25">
      <c r="F539" s="54"/>
    </row>
    <row r="540" spans="6:6" s="53" customFormat="1" x14ac:dyDescent="0.25">
      <c r="F540" s="54"/>
    </row>
    <row r="541" spans="6:6" s="53" customFormat="1" x14ac:dyDescent="0.25">
      <c r="F541" s="54"/>
    </row>
    <row r="542" spans="6:6" s="53" customFormat="1" x14ac:dyDescent="0.25">
      <c r="F542" s="54"/>
    </row>
    <row r="543" spans="6:6" s="53" customFormat="1" x14ac:dyDescent="0.25">
      <c r="F543" s="54"/>
    </row>
    <row r="544" spans="6:6" s="53" customFormat="1" x14ac:dyDescent="0.25">
      <c r="F544" s="54"/>
    </row>
    <row r="545" spans="6:6" s="53" customFormat="1" x14ac:dyDescent="0.25">
      <c r="F545" s="54"/>
    </row>
    <row r="546" spans="6:6" s="53" customFormat="1" x14ac:dyDescent="0.25">
      <c r="F546" s="54"/>
    </row>
    <row r="547" spans="6:6" s="53" customFormat="1" x14ac:dyDescent="0.25">
      <c r="F547" s="54"/>
    </row>
    <row r="548" spans="6:6" s="53" customFormat="1" x14ac:dyDescent="0.25">
      <c r="F548" s="54"/>
    </row>
    <row r="549" spans="6:6" s="53" customFormat="1" x14ac:dyDescent="0.25">
      <c r="F549" s="54"/>
    </row>
    <row r="550" spans="6:6" s="53" customFormat="1" x14ac:dyDescent="0.25">
      <c r="F550" s="54"/>
    </row>
    <row r="551" spans="6:6" s="53" customFormat="1" x14ac:dyDescent="0.25">
      <c r="F551" s="54"/>
    </row>
    <row r="552" spans="6:6" s="53" customFormat="1" x14ac:dyDescent="0.25">
      <c r="F552" s="54"/>
    </row>
    <row r="553" spans="6:6" s="53" customFormat="1" x14ac:dyDescent="0.25">
      <c r="F553" s="54"/>
    </row>
    <row r="554" spans="6:6" s="53" customFormat="1" x14ac:dyDescent="0.25">
      <c r="F554" s="54"/>
    </row>
    <row r="555" spans="6:6" s="53" customFormat="1" x14ac:dyDescent="0.25">
      <c r="F555" s="54"/>
    </row>
    <row r="556" spans="6:6" s="53" customFormat="1" x14ac:dyDescent="0.25">
      <c r="F556" s="54"/>
    </row>
    <row r="557" spans="6:6" s="53" customFormat="1" x14ac:dyDescent="0.25">
      <c r="F557" s="54"/>
    </row>
    <row r="558" spans="6:6" s="53" customFormat="1" x14ac:dyDescent="0.25">
      <c r="F558" s="54"/>
    </row>
    <row r="559" spans="6:6" s="53" customFormat="1" x14ac:dyDescent="0.25">
      <c r="F559" s="54"/>
    </row>
    <row r="560" spans="6:6" s="53" customFormat="1" x14ac:dyDescent="0.25">
      <c r="F560" s="54"/>
    </row>
    <row r="561" spans="6:6" s="53" customFormat="1" x14ac:dyDescent="0.25">
      <c r="F561" s="54"/>
    </row>
    <row r="562" spans="6:6" s="53" customFormat="1" x14ac:dyDescent="0.25">
      <c r="F562" s="54"/>
    </row>
    <row r="563" spans="6:6" s="53" customFormat="1" x14ac:dyDescent="0.25">
      <c r="F563" s="54"/>
    </row>
    <row r="564" spans="6:6" s="53" customFormat="1" x14ac:dyDescent="0.25">
      <c r="F564" s="54"/>
    </row>
    <row r="565" spans="6:6" s="53" customFormat="1" x14ac:dyDescent="0.25">
      <c r="F565" s="54"/>
    </row>
    <row r="566" spans="6:6" s="53" customFormat="1" x14ac:dyDescent="0.25">
      <c r="F566" s="54"/>
    </row>
    <row r="567" spans="6:6" s="53" customFormat="1" x14ac:dyDescent="0.25">
      <c r="F567" s="54"/>
    </row>
    <row r="568" spans="6:6" s="53" customFormat="1" x14ac:dyDescent="0.25">
      <c r="F568" s="54"/>
    </row>
    <row r="569" spans="6:6" s="53" customFormat="1" x14ac:dyDescent="0.25">
      <c r="F569" s="54"/>
    </row>
    <row r="570" spans="6:6" s="53" customFormat="1" x14ac:dyDescent="0.25">
      <c r="F570" s="54"/>
    </row>
    <row r="571" spans="6:6" s="53" customFormat="1" x14ac:dyDescent="0.25">
      <c r="F571" s="54"/>
    </row>
    <row r="572" spans="6:6" s="53" customFormat="1" x14ac:dyDescent="0.25">
      <c r="F572" s="54"/>
    </row>
    <row r="573" spans="6:6" s="53" customFormat="1" x14ac:dyDescent="0.25">
      <c r="F573" s="54"/>
    </row>
    <row r="574" spans="6:6" s="53" customFormat="1" x14ac:dyDescent="0.25">
      <c r="F574" s="54"/>
    </row>
    <row r="575" spans="6:6" s="53" customFormat="1" x14ac:dyDescent="0.25">
      <c r="F575" s="54"/>
    </row>
    <row r="576" spans="6:6" s="53" customFormat="1" x14ac:dyDescent="0.25">
      <c r="F576" s="54"/>
    </row>
    <row r="577" spans="6:6" s="53" customFormat="1" x14ac:dyDescent="0.25">
      <c r="F577" s="54"/>
    </row>
    <row r="578" spans="6:6" s="53" customFormat="1" x14ac:dyDescent="0.25">
      <c r="F578" s="54"/>
    </row>
    <row r="579" spans="6:6" s="53" customFormat="1" x14ac:dyDescent="0.25">
      <c r="F579" s="54"/>
    </row>
    <row r="580" spans="6:6" s="53" customFormat="1" x14ac:dyDescent="0.25">
      <c r="F580" s="54"/>
    </row>
    <row r="581" spans="6:6" s="53" customFormat="1" x14ac:dyDescent="0.25">
      <c r="F581" s="54"/>
    </row>
    <row r="582" spans="6:6" s="53" customFormat="1" x14ac:dyDescent="0.25">
      <c r="F582" s="54"/>
    </row>
    <row r="583" spans="6:6" s="53" customFormat="1" x14ac:dyDescent="0.25">
      <c r="F583" s="54"/>
    </row>
    <row r="584" spans="6:6" s="53" customFormat="1" x14ac:dyDescent="0.25">
      <c r="F584" s="54"/>
    </row>
    <row r="585" spans="6:6" s="53" customFormat="1" x14ac:dyDescent="0.25">
      <c r="F585" s="54"/>
    </row>
    <row r="586" spans="6:6" s="53" customFormat="1" x14ac:dyDescent="0.25">
      <c r="F586" s="54"/>
    </row>
    <row r="587" spans="6:6" s="53" customFormat="1" x14ac:dyDescent="0.25">
      <c r="F587" s="54"/>
    </row>
    <row r="588" spans="6:6" s="53" customFormat="1" x14ac:dyDescent="0.25">
      <c r="F588" s="54"/>
    </row>
    <row r="589" spans="6:6" s="53" customFormat="1" x14ac:dyDescent="0.25">
      <c r="F589" s="54"/>
    </row>
    <row r="590" spans="6:6" s="53" customFormat="1" x14ac:dyDescent="0.25">
      <c r="F590" s="54"/>
    </row>
    <row r="591" spans="6:6" s="53" customFormat="1" x14ac:dyDescent="0.25">
      <c r="F591" s="54"/>
    </row>
    <row r="592" spans="6:6" s="53" customFormat="1" x14ac:dyDescent="0.25">
      <c r="F592" s="54"/>
    </row>
    <row r="593" spans="6:6" s="53" customFormat="1" x14ac:dyDescent="0.25">
      <c r="F593" s="54"/>
    </row>
    <row r="594" spans="6:6" s="53" customFormat="1" x14ac:dyDescent="0.25">
      <c r="F594" s="54"/>
    </row>
    <row r="595" spans="6:6" s="53" customFormat="1" x14ac:dyDescent="0.25">
      <c r="F595" s="54"/>
    </row>
    <row r="596" spans="6:6" s="53" customFormat="1" x14ac:dyDescent="0.25">
      <c r="F596" s="54"/>
    </row>
    <row r="597" spans="6:6" s="53" customFormat="1" x14ac:dyDescent="0.25">
      <c r="F597" s="54"/>
    </row>
    <row r="598" spans="6:6" s="53" customFormat="1" x14ac:dyDescent="0.25">
      <c r="F598" s="54"/>
    </row>
    <row r="599" spans="6:6" s="53" customFormat="1" x14ac:dyDescent="0.25">
      <c r="F599" s="54"/>
    </row>
    <row r="600" spans="6:6" s="53" customFormat="1" x14ac:dyDescent="0.25">
      <c r="F600" s="54"/>
    </row>
    <row r="601" spans="6:6" s="53" customFormat="1" x14ac:dyDescent="0.25">
      <c r="F601" s="54"/>
    </row>
    <row r="602" spans="6:6" s="53" customFormat="1" x14ac:dyDescent="0.25">
      <c r="F602" s="54"/>
    </row>
    <row r="603" spans="6:6" s="53" customFormat="1" x14ac:dyDescent="0.25">
      <c r="F603" s="54"/>
    </row>
    <row r="604" spans="6:6" s="53" customFormat="1" x14ac:dyDescent="0.25">
      <c r="F604" s="54"/>
    </row>
    <row r="605" spans="6:6" s="53" customFormat="1" x14ac:dyDescent="0.25">
      <c r="F605" s="54"/>
    </row>
    <row r="606" spans="6:6" s="53" customFormat="1" x14ac:dyDescent="0.25">
      <c r="F606" s="54"/>
    </row>
    <row r="607" spans="6:6" s="53" customFormat="1" x14ac:dyDescent="0.25">
      <c r="F607" s="54"/>
    </row>
    <row r="608" spans="6:6" s="53" customFormat="1" x14ac:dyDescent="0.25">
      <c r="F608" s="54"/>
    </row>
    <row r="609" spans="6:6" s="53" customFormat="1" x14ac:dyDescent="0.25">
      <c r="F609" s="54"/>
    </row>
    <row r="610" spans="6:6" s="53" customFormat="1" x14ac:dyDescent="0.25">
      <c r="F610" s="54"/>
    </row>
    <row r="611" spans="6:6" s="53" customFormat="1" x14ac:dyDescent="0.25">
      <c r="F611" s="54"/>
    </row>
    <row r="612" spans="6:6" s="53" customFormat="1" x14ac:dyDescent="0.25">
      <c r="F612" s="54"/>
    </row>
    <row r="613" spans="6:6" s="53" customFormat="1" x14ac:dyDescent="0.25">
      <c r="F613" s="54"/>
    </row>
    <row r="614" spans="6:6" s="53" customFormat="1" x14ac:dyDescent="0.25">
      <c r="F614" s="54"/>
    </row>
    <row r="615" spans="6:6" s="53" customFormat="1" x14ac:dyDescent="0.25">
      <c r="F615" s="54"/>
    </row>
    <row r="616" spans="6:6" s="53" customFormat="1" x14ac:dyDescent="0.25">
      <c r="F616" s="54"/>
    </row>
    <row r="617" spans="6:6" s="53" customFormat="1" x14ac:dyDescent="0.25">
      <c r="F617" s="54"/>
    </row>
    <row r="618" spans="6:6" s="53" customFormat="1" x14ac:dyDescent="0.25">
      <c r="F618" s="54"/>
    </row>
    <row r="619" spans="6:6" s="53" customFormat="1" x14ac:dyDescent="0.25">
      <c r="F619" s="54"/>
    </row>
    <row r="620" spans="6:6" s="53" customFormat="1" x14ac:dyDescent="0.25">
      <c r="F620" s="54"/>
    </row>
    <row r="621" spans="6:6" s="53" customFormat="1" x14ac:dyDescent="0.25">
      <c r="F621" s="54"/>
    </row>
    <row r="622" spans="6:6" s="53" customFormat="1" x14ac:dyDescent="0.25">
      <c r="F622" s="54"/>
    </row>
    <row r="623" spans="6:6" s="53" customFormat="1" x14ac:dyDescent="0.25">
      <c r="F623" s="54"/>
    </row>
    <row r="624" spans="6:6" s="53" customFormat="1" x14ac:dyDescent="0.25">
      <c r="F624" s="54"/>
    </row>
    <row r="625" spans="6:6" s="53" customFormat="1" x14ac:dyDescent="0.25">
      <c r="F625" s="54"/>
    </row>
    <row r="626" spans="6:6" s="53" customFormat="1" x14ac:dyDescent="0.25">
      <c r="F626" s="54"/>
    </row>
    <row r="627" spans="6:6" s="53" customFormat="1" x14ac:dyDescent="0.25">
      <c r="F627" s="54"/>
    </row>
    <row r="628" spans="6:6" s="53" customFormat="1" x14ac:dyDescent="0.25">
      <c r="F628" s="54"/>
    </row>
    <row r="629" spans="6:6" s="53" customFormat="1" x14ac:dyDescent="0.25">
      <c r="F629" s="54"/>
    </row>
    <row r="630" spans="6:6" s="53" customFormat="1" x14ac:dyDescent="0.25">
      <c r="F630" s="54"/>
    </row>
    <row r="631" spans="6:6" s="53" customFormat="1" x14ac:dyDescent="0.25">
      <c r="F631" s="54"/>
    </row>
    <row r="632" spans="6:6" s="53" customFormat="1" x14ac:dyDescent="0.25">
      <c r="F632" s="54"/>
    </row>
    <row r="633" spans="6:6" s="53" customFormat="1" x14ac:dyDescent="0.25">
      <c r="F633" s="54"/>
    </row>
    <row r="634" spans="6:6" s="53" customFormat="1" x14ac:dyDescent="0.25">
      <c r="F634" s="54"/>
    </row>
    <row r="635" spans="6:6" s="53" customFormat="1" x14ac:dyDescent="0.25">
      <c r="F635" s="54"/>
    </row>
    <row r="636" spans="6:6" s="53" customFormat="1" x14ac:dyDescent="0.25">
      <c r="F636" s="54"/>
    </row>
    <row r="637" spans="6:6" s="53" customFormat="1" x14ac:dyDescent="0.25">
      <c r="F637" s="54"/>
    </row>
    <row r="638" spans="6:6" s="53" customFormat="1" x14ac:dyDescent="0.25">
      <c r="F638" s="54"/>
    </row>
    <row r="639" spans="6:6" s="53" customFormat="1" x14ac:dyDescent="0.25">
      <c r="F639" s="54"/>
    </row>
    <row r="640" spans="6:6" s="53" customFormat="1" x14ac:dyDescent="0.25">
      <c r="F640" s="54"/>
    </row>
    <row r="641" spans="6:6" s="53" customFormat="1" x14ac:dyDescent="0.25">
      <c r="F641" s="54"/>
    </row>
    <row r="642" spans="6:6" s="53" customFormat="1" x14ac:dyDescent="0.25">
      <c r="F642" s="54"/>
    </row>
    <row r="643" spans="6:6" s="53" customFormat="1" x14ac:dyDescent="0.25">
      <c r="F643" s="54"/>
    </row>
    <row r="644" spans="6:6" s="53" customFormat="1" x14ac:dyDescent="0.25">
      <c r="F644" s="54"/>
    </row>
    <row r="645" spans="6:6" s="53" customFormat="1" x14ac:dyDescent="0.25">
      <c r="F645" s="54"/>
    </row>
    <row r="646" spans="6:6" s="53" customFormat="1" x14ac:dyDescent="0.25">
      <c r="F646" s="54"/>
    </row>
    <row r="647" spans="6:6" s="53" customFormat="1" x14ac:dyDescent="0.25">
      <c r="F647" s="54"/>
    </row>
    <row r="648" spans="6:6" s="53" customFormat="1" x14ac:dyDescent="0.25">
      <c r="F648" s="54"/>
    </row>
    <row r="649" spans="6:6" s="53" customFormat="1" x14ac:dyDescent="0.25">
      <c r="F649" s="54"/>
    </row>
    <row r="650" spans="6:6" s="53" customFormat="1" x14ac:dyDescent="0.25">
      <c r="F650" s="54"/>
    </row>
    <row r="651" spans="6:6" s="53" customFormat="1" x14ac:dyDescent="0.25">
      <c r="F651" s="54"/>
    </row>
    <row r="652" spans="6:6" s="53" customFormat="1" x14ac:dyDescent="0.25">
      <c r="F652" s="54"/>
    </row>
    <row r="653" spans="6:6" s="53" customFormat="1" x14ac:dyDescent="0.25">
      <c r="F653" s="54"/>
    </row>
    <row r="654" spans="6:6" s="53" customFormat="1" x14ac:dyDescent="0.25">
      <c r="F654" s="54"/>
    </row>
    <row r="655" spans="6:6" s="53" customFormat="1" x14ac:dyDescent="0.25">
      <c r="F655" s="54"/>
    </row>
    <row r="656" spans="6:6" s="53" customFormat="1" x14ac:dyDescent="0.25">
      <c r="F656" s="54"/>
    </row>
    <row r="657" spans="6:6" s="53" customFormat="1" x14ac:dyDescent="0.25">
      <c r="F657" s="54"/>
    </row>
    <row r="658" spans="6:6" s="53" customFormat="1" x14ac:dyDescent="0.25">
      <c r="F658" s="54"/>
    </row>
    <row r="659" spans="6:6" s="53" customFormat="1" x14ac:dyDescent="0.25">
      <c r="F659" s="54"/>
    </row>
    <row r="660" spans="6:6" s="53" customFormat="1" x14ac:dyDescent="0.25">
      <c r="F660" s="54"/>
    </row>
    <row r="661" spans="6:6" s="53" customFormat="1" x14ac:dyDescent="0.25">
      <c r="F661" s="54"/>
    </row>
    <row r="662" spans="6:6" s="53" customFormat="1" x14ac:dyDescent="0.25">
      <c r="F662" s="54"/>
    </row>
    <row r="663" spans="6:6" s="53" customFormat="1" x14ac:dyDescent="0.25">
      <c r="F663" s="54"/>
    </row>
    <row r="664" spans="6:6" s="53" customFormat="1" x14ac:dyDescent="0.25">
      <c r="F664" s="54"/>
    </row>
    <row r="665" spans="6:6" s="53" customFormat="1" x14ac:dyDescent="0.25">
      <c r="F665" s="54"/>
    </row>
    <row r="666" spans="6:6" s="53" customFormat="1" x14ac:dyDescent="0.25">
      <c r="F666" s="54"/>
    </row>
    <row r="667" spans="6:6" s="53" customFormat="1" x14ac:dyDescent="0.25">
      <c r="F667" s="54"/>
    </row>
    <row r="668" spans="6:6" s="53" customFormat="1" x14ac:dyDescent="0.25">
      <c r="F668" s="54"/>
    </row>
    <row r="669" spans="6:6" s="53" customFormat="1" x14ac:dyDescent="0.25">
      <c r="F669" s="54"/>
    </row>
    <row r="670" spans="6:6" s="53" customFormat="1" x14ac:dyDescent="0.25">
      <c r="F670" s="54"/>
    </row>
    <row r="671" spans="6:6" s="53" customFormat="1" x14ac:dyDescent="0.25">
      <c r="F671" s="54"/>
    </row>
    <row r="672" spans="6:6" s="53" customFormat="1" x14ac:dyDescent="0.25">
      <c r="F672" s="54"/>
    </row>
    <row r="673" spans="6:6" s="53" customFormat="1" x14ac:dyDescent="0.25">
      <c r="F673" s="54"/>
    </row>
    <row r="674" spans="6:6" s="53" customFormat="1" x14ac:dyDescent="0.25">
      <c r="F674" s="54"/>
    </row>
    <row r="675" spans="6:6" s="53" customFormat="1" x14ac:dyDescent="0.25">
      <c r="F675" s="54"/>
    </row>
    <row r="676" spans="6:6" s="53" customFormat="1" x14ac:dyDescent="0.25">
      <c r="F676" s="54"/>
    </row>
    <row r="677" spans="6:6" s="53" customFormat="1" x14ac:dyDescent="0.25">
      <c r="F677" s="54"/>
    </row>
    <row r="678" spans="6:6" s="53" customFormat="1" x14ac:dyDescent="0.25">
      <c r="F678" s="54"/>
    </row>
    <row r="679" spans="6:6" s="53" customFormat="1" x14ac:dyDescent="0.25">
      <c r="F679" s="54"/>
    </row>
    <row r="680" spans="6:6" s="53" customFormat="1" x14ac:dyDescent="0.25">
      <c r="F680" s="54"/>
    </row>
    <row r="681" spans="6:6" s="53" customFormat="1" x14ac:dyDescent="0.25">
      <c r="F681" s="54"/>
    </row>
    <row r="682" spans="6:6" s="53" customFormat="1" x14ac:dyDescent="0.25">
      <c r="F682" s="54"/>
    </row>
    <row r="683" spans="6:6" s="53" customFormat="1" x14ac:dyDescent="0.25">
      <c r="F683" s="54"/>
    </row>
    <row r="684" spans="6:6" s="53" customFormat="1" x14ac:dyDescent="0.25">
      <c r="F684" s="54"/>
    </row>
    <row r="685" spans="6:6" s="53" customFormat="1" x14ac:dyDescent="0.25">
      <c r="F685" s="54"/>
    </row>
    <row r="686" spans="6:6" s="53" customFormat="1" x14ac:dyDescent="0.25">
      <c r="F686" s="54"/>
    </row>
    <row r="687" spans="6:6" s="53" customFormat="1" x14ac:dyDescent="0.25">
      <c r="F687" s="54"/>
    </row>
    <row r="688" spans="6:6" s="53" customFormat="1" x14ac:dyDescent="0.25">
      <c r="F688" s="54"/>
    </row>
    <row r="689" spans="6:6" s="53" customFormat="1" x14ac:dyDescent="0.25">
      <c r="F689" s="54"/>
    </row>
    <row r="690" spans="6:6" s="53" customFormat="1" x14ac:dyDescent="0.25">
      <c r="F690" s="54"/>
    </row>
    <row r="691" spans="6:6" s="53" customFormat="1" x14ac:dyDescent="0.25">
      <c r="F691" s="54"/>
    </row>
    <row r="692" spans="6:6" s="53" customFormat="1" x14ac:dyDescent="0.25">
      <c r="F692" s="54"/>
    </row>
    <row r="693" spans="6:6" s="53" customFormat="1" x14ac:dyDescent="0.25">
      <c r="F693" s="54"/>
    </row>
    <row r="694" spans="6:6" s="53" customFormat="1" x14ac:dyDescent="0.25">
      <c r="F694" s="54"/>
    </row>
    <row r="695" spans="6:6" s="53" customFormat="1" x14ac:dyDescent="0.25">
      <c r="F695" s="54"/>
    </row>
    <row r="696" spans="6:6" s="53" customFormat="1" x14ac:dyDescent="0.25">
      <c r="F696" s="54"/>
    </row>
    <row r="697" spans="6:6" s="53" customFormat="1" x14ac:dyDescent="0.25">
      <c r="F697" s="54"/>
    </row>
    <row r="698" spans="6:6" s="53" customFormat="1" x14ac:dyDescent="0.25">
      <c r="F698" s="54"/>
    </row>
    <row r="699" spans="6:6" s="53" customFormat="1" x14ac:dyDescent="0.25">
      <c r="F699" s="54"/>
    </row>
    <row r="700" spans="6:6" s="53" customFormat="1" x14ac:dyDescent="0.25">
      <c r="F700" s="54"/>
    </row>
    <row r="701" spans="6:6" s="53" customFormat="1" x14ac:dyDescent="0.25">
      <c r="F701" s="54"/>
    </row>
    <row r="702" spans="6:6" s="53" customFormat="1" x14ac:dyDescent="0.25">
      <c r="F702" s="54"/>
    </row>
    <row r="703" spans="6:6" s="53" customFormat="1" x14ac:dyDescent="0.25">
      <c r="F703" s="54"/>
    </row>
    <row r="704" spans="6:6" s="53" customFormat="1" x14ac:dyDescent="0.25">
      <c r="F704" s="54"/>
    </row>
    <row r="705" spans="6:6" s="53" customFormat="1" x14ac:dyDescent="0.25">
      <c r="F705" s="54"/>
    </row>
    <row r="706" spans="6:6" s="53" customFormat="1" x14ac:dyDescent="0.25">
      <c r="F706" s="54"/>
    </row>
    <row r="707" spans="6:6" s="53" customFormat="1" x14ac:dyDescent="0.25">
      <c r="F707" s="54"/>
    </row>
    <row r="708" spans="6:6" s="53" customFormat="1" x14ac:dyDescent="0.25">
      <c r="F708" s="54"/>
    </row>
    <row r="709" spans="6:6" s="53" customFormat="1" x14ac:dyDescent="0.25">
      <c r="F709" s="54"/>
    </row>
    <row r="710" spans="6:6" s="53" customFormat="1" x14ac:dyDescent="0.25">
      <c r="F710" s="54"/>
    </row>
    <row r="711" spans="6:6" s="53" customFormat="1" x14ac:dyDescent="0.25">
      <c r="F711" s="54"/>
    </row>
    <row r="712" spans="6:6" s="53" customFormat="1" x14ac:dyDescent="0.25">
      <c r="F712" s="54"/>
    </row>
    <row r="713" spans="6:6" s="53" customFormat="1" x14ac:dyDescent="0.25">
      <c r="F713" s="54"/>
    </row>
    <row r="714" spans="6:6" s="53" customFormat="1" x14ac:dyDescent="0.25">
      <c r="F714" s="54"/>
    </row>
    <row r="715" spans="6:6" s="53" customFormat="1" x14ac:dyDescent="0.25">
      <c r="F715" s="54"/>
    </row>
    <row r="716" spans="6:6" s="53" customFormat="1" x14ac:dyDescent="0.25">
      <c r="F716" s="54"/>
    </row>
    <row r="717" spans="6:6" s="53" customFormat="1" x14ac:dyDescent="0.25">
      <c r="F717" s="54"/>
    </row>
    <row r="718" spans="6:6" s="53" customFormat="1" x14ac:dyDescent="0.25">
      <c r="F718" s="54"/>
    </row>
    <row r="719" spans="6:6" s="53" customFormat="1" x14ac:dyDescent="0.25">
      <c r="F719" s="54"/>
    </row>
    <row r="720" spans="6:6" s="53" customFormat="1" x14ac:dyDescent="0.25">
      <c r="F720" s="54"/>
    </row>
    <row r="721" spans="6:6" s="53" customFormat="1" x14ac:dyDescent="0.25">
      <c r="F721" s="54"/>
    </row>
    <row r="722" spans="6:6" s="53" customFormat="1" x14ac:dyDescent="0.25">
      <c r="F722" s="54"/>
    </row>
    <row r="723" spans="6:6" s="53" customFormat="1" x14ac:dyDescent="0.25">
      <c r="F723" s="54"/>
    </row>
    <row r="724" spans="6:6" s="53" customFormat="1" x14ac:dyDescent="0.25">
      <c r="F724" s="54"/>
    </row>
    <row r="725" spans="6:6" s="53" customFormat="1" x14ac:dyDescent="0.25">
      <c r="F725" s="54"/>
    </row>
    <row r="726" spans="6:6" s="53" customFormat="1" x14ac:dyDescent="0.25">
      <c r="F726" s="54"/>
    </row>
    <row r="727" spans="6:6" s="53" customFormat="1" x14ac:dyDescent="0.25">
      <c r="F727" s="54"/>
    </row>
    <row r="728" spans="6:6" s="53" customFormat="1" x14ac:dyDescent="0.25">
      <c r="F728" s="54"/>
    </row>
    <row r="729" spans="6:6" s="53" customFormat="1" x14ac:dyDescent="0.25">
      <c r="F729" s="54"/>
    </row>
    <row r="730" spans="6:6" s="53" customFormat="1" x14ac:dyDescent="0.25">
      <c r="F730" s="54"/>
    </row>
    <row r="731" spans="6:6" s="53" customFormat="1" x14ac:dyDescent="0.25">
      <c r="F731" s="54"/>
    </row>
    <row r="732" spans="6:6" s="53" customFormat="1" x14ac:dyDescent="0.25">
      <c r="F732" s="54"/>
    </row>
    <row r="733" spans="6:6" s="53" customFormat="1" x14ac:dyDescent="0.25">
      <c r="F733" s="54"/>
    </row>
    <row r="734" spans="6:6" s="53" customFormat="1" x14ac:dyDescent="0.25">
      <c r="F734" s="54"/>
    </row>
    <row r="735" spans="6:6" s="53" customFormat="1" x14ac:dyDescent="0.25">
      <c r="F735" s="54"/>
    </row>
    <row r="736" spans="6:6" s="53" customFormat="1" x14ac:dyDescent="0.25">
      <c r="F736" s="54"/>
    </row>
    <row r="737" spans="6:6" s="53" customFormat="1" x14ac:dyDescent="0.25">
      <c r="F737" s="54"/>
    </row>
    <row r="738" spans="6:6" s="53" customFormat="1" x14ac:dyDescent="0.25">
      <c r="F738" s="54"/>
    </row>
    <row r="739" spans="6:6" s="53" customFormat="1" x14ac:dyDescent="0.25">
      <c r="F739" s="54"/>
    </row>
    <row r="740" spans="6:6" s="53" customFormat="1" x14ac:dyDescent="0.25">
      <c r="F740" s="54"/>
    </row>
    <row r="741" spans="6:6" s="53" customFormat="1" x14ac:dyDescent="0.25">
      <c r="F741" s="54"/>
    </row>
    <row r="742" spans="6:6" s="53" customFormat="1" x14ac:dyDescent="0.25">
      <c r="F742" s="54"/>
    </row>
    <row r="743" spans="6:6" s="53" customFormat="1" x14ac:dyDescent="0.25">
      <c r="F743" s="54"/>
    </row>
    <row r="744" spans="6:6" s="53" customFormat="1" x14ac:dyDescent="0.25">
      <c r="F744" s="54"/>
    </row>
    <row r="745" spans="6:6" s="53" customFormat="1" x14ac:dyDescent="0.25">
      <c r="F745" s="54"/>
    </row>
    <row r="746" spans="6:6" s="53" customFormat="1" x14ac:dyDescent="0.25">
      <c r="F746" s="54"/>
    </row>
    <row r="747" spans="6:6" s="53" customFormat="1" x14ac:dyDescent="0.25">
      <c r="F747" s="54"/>
    </row>
    <row r="748" spans="6:6" s="53" customFormat="1" x14ac:dyDescent="0.25">
      <c r="F748" s="54"/>
    </row>
    <row r="749" spans="6:6" s="53" customFormat="1" x14ac:dyDescent="0.25">
      <c r="F749" s="54"/>
    </row>
    <row r="750" spans="6:6" s="53" customFormat="1" x14ac:dyDescent="0.25">
      <c r="F750" s="54"/>
    </row>
    <row r="751" spans="6:6" s="53" customFormat="1" x14ac:dyDescent="0.25">
      <c r="F751" s="54"/>
    </row>
    <row r="752" spans="6:6" s="53" customFormat="1" x14ac:dyDescent="0.25">
      <c r="F752" s="54"/>
    </row>
    <row r="753" spans="6:6" s="53" customFormat="1" x14ac:dyDescent="0.25">
      <c r="F753" s="54"/>
    </row>
    <row r="754" spans="6:6" s="53" customFormat="1" x14ac:dyDescent="0.25">
      <c r="F754" s="54"/>
    </row>
    <row r="755" spans="6:6" s="53" customFormat="1" x14ac:dyDescent="0.25">
      <c r="F755" s="54"/>
    </row>
    <row r="756" spans="6:6" s="53" customFormat="1" x14ac:dyDescent="0.25">
      <c r="F756" s="54"/>
    </row>
    <row r="757" spans="6:6" s="53" customFormat="1" x14ac:dyDescent="0.25">
      <c r="F757" s="54"/>
    </row>
    <row r="758" spans="6:6" s="53" customFormat="1" x14ac:dyDescent="0.25">
      <c r="F758" s="54"/>
    </row>
    <row r="759" spans="6:6" s="53" customFormat="1" x14ac:dyDescent="0.25">
      <c r="F759" s="54"/>
    </row>
    <row r="760" spans="6:6" s="53" customFormat="1" x14ac:dyDescent="0.25">
      <c r="F760" s="54"/>
    </row>
    <row r="761" spans="6:6" s="53" customFormat="1" x14ac:dyDescent="0.25">
      <c r="F761" s="54"/>
    </row>
    <row r="762" spans="6:6" s="53" customFormat="1" x14ac:dyDescent="0.25">
      <c r="F762" s="54"/>
    </row>
    <row r="763" spans="6:6" s="53" customFormat="1" x14ac:dyDescent="0.25">
      <c r="F763" s="54"/>
    </row>
    <row r="764" spans="6:6" s="53" customFormat="1" x14ac:dyDescent="0.25">
      <c r="F764" s="54"/>
    </row>
    <row r="765" spans="6:6" s="53" customFormat="1" x14ac:dyDescent="0.25">
      <c r="F765" s="54"/>
    </row>
    <row r="766" spans="6:6" s="53" customFormat="1" x14ac:dyDescent="0.25">
      <c r="F766" s="54"/>
    </row>
    <row r="767" spans="6:6" s="53" customFormat="1" x14ac:dyDescent="0.25">
      <c r="F767" s="54"/>
    </row>
    <row r="768" spans="6:6" s="53" customFormat="1" x14ac:dyDescent="0.25">
      <c r="F768" s="54"/>
    </row>
    <row r="769" spans="6:6" s="53" customFormat="1" x14ac:dyDescent="0.25">
      <c r="F769" s="54"/>
    </row>
    <row r="770" spans="6:6" s="53" customFormat="1" x14ac:dyDescent="0.25">
      <c r="F770" s="54"/>
    </row>
    <row r="771" spans="6:6" s="53" customFormat="1" x14ac:dyDescent="0.25">
      <c r="F771" s="54"/>
    </row>
    <row r="772" spans="6:6" s="53" customFormat="1" x14ac:dyDescent="0.25">
      <c r="F772" s="54"/>
    </row>
    <row r="773" spans="6:6" s="53" customFormat="1" x14ac:dyDescent="0.25">
      <c r="F773" s="54"/>
    </row>
    <row r="774" spans="6:6" s="53" customFormat="1" x14ac:dyDescent="0.25">
      <c r="F774" s="54"/>
    </row>
    <row r="775" spans="6:6" s="53" customFormat="1" x14ac:dyDescent="0.25">
      <c r="F775" s="54"/>
    </row>
    <row r="776" spans="6:6" s="53" customFormat="1" x14ac:dyDescent="0.25">
      <c r="F776" s="54"/>
    </row>
    <row r="777" spans="6:6" s="53" customFormat="1" x14ac:dyDescent="0.25">
      <c r="F777" s="54"/>
    </row>
    <row r="778" spans="6:6" s="53" customFormat="1" x14ac:dyDescent="0.25">
      <c r="F778" s="54"/>
    </row>
    <row r="779" spans="6:6" s="53" customFormat="1" x14ac:dyDescent="0.25">
      <c r="F779" s="54"/>
    </row>
    <row r="780" spans="6:6" s="53" customFormat="1" x14ac:dyDescent="0.25">
      <c r="F780" s="54"/>
    </row>
    <row r="781" spans="6:6" s="53" customFormat="1" x14ac:dyDescent="0.25">
      <c r="F781" s="54"/>
    </row>
    <row r="782" spans="6:6" s="53" customFormat="1" x14ac:dyDescent="0.25">
      <c r="F782" s="54"/>
    </row>
    <row r="783" spans="6:6" s="53" customFormat="1" x14ac:dyDescent="0.25">
      <c r="F783" s="54"/>
    </row>
    <row r="784" spans="6:6" s="53" customFormat="1" x14ac:dyDescent="0.25">
      <c r="F784" s="54"/>
    </row>
    <row r="785" spans="6:6" s="53" customFormat="1" x14ac:dyDescent="0.25">
      <c r="F785" s="54"/>
    </row>
    <row r="786" spans="6:6" s="53" customFormat="1" x14ac:dyDescent="0.25">
      <c r="F786" s="54"/>
    </row>
    <row r="787" spans="6:6" s="53" customFormat="1" x14ac:dyDescent="0.25">
      <c r="F787" s="54"/>
    </row>
    <row r="788" spans="6:6" s="53" customFormat="1" x14ac:dyDescent="0.25">
      <c r="F788" s="54"/>
    </row>
    <row r="789" spans="6:6" s="53" customFormat="1" x14ac:dyDescent="0.25">
      <c r="F789" s="54"/>
    </row>
    <row r="790" spans="6:6" s="53" customFormat="1" x14ac:dyDescent="0.25">
      <c r="F790" s="54"/>
    </row>
    <row r="791" spans="6:6" s="53" customFormat="1" x14ac:dyDescent="0.25">
      <c r="F791" s="54"/>
    </row>
    <row r="792" spans="6:6" s="53" customFormat="1" x14ac:dyDescent="0.25">
      <c r="F792" s="54"/>
    </row>
    <row r="793" spans="6:6" s="53" customFormat="1" x14ac:dyDescent="0.25">
      <c r="F793" s="54"/>
    </row>
    <row r="794" spans="6:6" s="53" customFormat="1" x14ac:dyDescent="0.25">
      <c r="F794" s="54"/>
    </row>
    <row r="795" spans="6:6" s="53" customFormat="1" x14ac:dyDescent="0.25">
      <c r="F795" s="54"/>
    </row>
    <row r="796" spans="6:6" s="53" customFormat="1" x14ac:dyDescent="0.25">
      <c r="F796" s="54"/>
    </row>
    <row r="797" spans="6:6" s="53" customFormat="1" x14ac:dyDescent="0.25">
      <c r="F797" s="54"/>
    </row>
    <row r="798" spans="6:6" s="53" customFormat="1" x14ac:dyDescent="0.25">
      <c r="F798" s="54"/>
    </row>
    <row r="799" spans="6:6" s="53" customFormat="1" x14ac:dyDescent="0.25">
      <c r="F799" s="54"/>
    </row>
    <row r="800" spans="6:6" s="53" customFormat="1" x14ac:dyDescent="0.25">
      <c r="F800" s="54"/>
    </row>
    <row r="801" spans="6:6" s="53" customFormat="1" x14ac:dyDescent="0.25">
      <c r="F801" s="54"/>
    </row>
    <row r="802" spans="6:6" s="53" customFormat="1" x14ac:dyDescent="0.25">
      <c r="F802" s="54"/>
    </row>
    <row r="803" spans="6:6" s="53" customFormat="1" x14ac:dyDescent="0.25">
      <c r="F803" s="54"/>
    </row>
    <row r="804" spans="6:6" s="53" customFormat="1" x14ac:dyDescent="0.25">
      <c r="F804" s="54"/>
    </row>
    <row r="805" spans="6:6" s="53" customFormat="1" x14ac:dyDescent="0.25">
      <c r="F805" s="54"/>
    </row>
    <row r="806" spans="6:6" s="53" customFormat="1" x14ac:dyDescent="0.25">
      <c r="F806" s="54"/>
    </row>
    <row r="807" spans="6:6" s="53" customFormat="1" x14ac:dyDescent="0.25">
      <c r="F807" s="54"/>
    </row>
    <row r="808" spans="6:6" s="53" customFormat="1" x14ac:dyDescent="0.25">
      <c r="F808" s="54"/>
    </row>
    <row r="809" spans="6:6" s="53" customFormat="1" x14ac:dyDescent="0.25">
      <c r="F809" s="54"/>
    </row>
    <row r="810" spans="6:6" s="53" customFormat="1" x14ac:dyDescent="0.25">
      <c r="F810" s="54"/>
    </row>
    <row r="811" spans="6:6" s="53" customFormat="1" x14ac:dyDescent="0.25">
      <c r="F811" s="54"/>
    </row>
    <row r="812" spans="6:6" s="53" customFormat="1" x14ac:dyDescent="0.25">
      <c r="F812" s="54"/>
    </row>
    <row r="813" spans="6:6" s="53" customFormat="1" x14ac:dyDescent="0.25">
      <c r="F813" s="54"/>
    </row>
    <row r="814" spans="6:6" s="53" customFormat="1" x14ac:dyDescent="0.25">
      <c r="F814" s="54"/>
    </row>
    <row r="815" spans="6:6" s="53" customFormat="1" x14ac:dyDescent="0.25">
      <c r="F815" s="54"/>
    </row>
    <row r="816" spans="6:6" s="53" customFormat="1" x14ac:dyDescent="0.25">
      <c r="F816" s="54"/>
    </row>
    <row r="817" spans="6:6" s="53" customFormat="1" x14ac:dyDescent="0.25">
      <c r="F817" s="54"/>
    </row>
    <row r="818" spans="6:6" s="53" customFormat="1" x14ac:dyDescent="0.25">
      <c r="F818" s="54"/>
    </row>
    <row r="819" spans="6:6" s="53" customFormat="1" x14ac:dyDescent="0.25">
      <c r="F819" s="54"/>
    </row>
    <row r="820" spans="6:6" s="53" customFormat="1" x14ac:dyDescent="0.25">
      <c r="F820" s="54"/>
    </row>
    <row r="821" spans="6:6" s="53" customFormat="1" x14ac:dyDescent="0.25">
      <c r="F821" s="54"/>
    </row>
    <row r="822" spans="6:6" s="53" customFormat="1" x14ac:dyDescent="0.25">
      <c r="F822" s="54"/>
    </row>
    <row r="823" spans="6:6" s="53" customFormat="1" x14ac:dyDescent="0.25">
      <c r="F823" s="54"/>
    </row>
    <row r="824" spans="6:6" s="53" customFormat="1" x14ac:dyDescent="0.25">
      <c r="F824" s="54"/>
    </row>
    <row r="825" spans="6:6" s="53" customFormat="1" x14ac:dyDescent="0.25">
      <c r="F825" s="54"/>
    </row>
    <row r="826" spans="6:6" s="53" customFormat="1" x14ac:dyDescent="0.25">
      <c r="F826" s="54"/>
    </row>
    <row r="827" spans="6:6" s="53" customFormat="1" x14ac:dyDescent="0.25">
      <c r="F827" s="54"/>
    </row>
    <row r="828" spans="6:6" s="53" customFormat="1" x14ac:dyDescent="0.25">
      <c r="F828" s="54"/>
    </row>
    <row r="829" spans="6:6" s="53" customFormat="1" x14ac:dyDescent="0.25">
      <c r="F829" s="54"/>
    </row>
    <row r="830" spans="6:6" s="53" customFormat="1" x14ac:dyDescent="0.25">
      <c r="F830" s="54"/>
    </row>
    <row r="831" spans="6:6" s="53" customFormat="1" x14ac:dyDescent="0.25">
      <c r="F831" s="54"/>
    </row>
    <row r="832" spans="6:6" s="53" customFormat="1" x14ac:dyDescent="0.25">
      <c r="F832" s="54"/>
    </row>
    <row r="833" spans="6:6" s="53" customFormat="1" x14ac:dyDescent="0.25">
      <c r="F833" s="54"/>
    </row>
    <row r="834" spans="6:6" s="53" customFormat="1" x14ac:dyDescent="0.25">
      <c r="F834" s="54"/>
    </row>
    <row r="835" spans="6:6" s="53" customFormat="1" x14ac:dyDescent="0.25">
      <c r="F835" s="54"/>
    </row>
    <row r="836" spans="6:6" s="53" customFormat="1" x14ac:dyDescent="0.25">
      <c r="F836" s="54"/>
    </row>
    <row r="837" spans="6:6" s="53" customFormat="1" x14ac:dyDescent="0.25">
      <c r="F837" s="54"/>
    </row>
    <row r="838" spans="6:6" s="53" customFormat="1" x14ac:dyDescent="0.25">
      <c r="F838" s="54"/>
    </row>
    <row r="839" spans="6:6" s="53" customFormat="1" x14ac:dyDescent="0.25">
      <c r="F839" s="54"/>
    </row>
    <row r="840" spans="6:6" s="53" customFormat="1" x14ac:dyDescent="0.25">
      <c r="F840" s="54"/>
    </row>
    <row r="841" spans="6:6" s="53" customFormat="1" x14ac:dyDescent="0.25">
      <c r="F841" s="54"/>
    </row>
    <row r="842" spans="6:6" s="53" customFormat="1" x14ac:dyDescent="0.25">
      <c r="F842" s="54"/>
    </row>
    <row r="843" spans="6:6" s="53" customFormat="1" x14ac:dyDescent="0.25">
      <c r="F843" s="54"/>
    </row>
    <row r="844" spans="6:6" s="53" customFormat="1" x14ac:dyDescent="0.25">
      <c r="F844" s="54"/>
    </row>
    <row r="845" spans="6:6" s="53" customFormat="1" x14ac:dyDescent="0.25">
      <c r="F845" s="54"/>
    </row>
    <row r="846" spans="6:6" s="53" customFormat="1" x14ac:dyDescent="0.25">
      <c r="F846" s="54"/>
    </row>
    <row r="847" spans="6:6" s="53" customFormat="1" x14ac:dyDescent="0.25">
      <c r="F847" s="54"/>
    </row>
    <row r="848" spans="6:6" s="53" customFormat="1" x14ac:dyDescent="0.25">
      <c r="F848" s="54"/>
    </row>
    <row r="849" spans="6:6" s="53" customFormat="1" x14ac:dyDescent="0.25">
      <c r="F849" s="54"/>
    </row>
    <row r="850" spans="6:6" s="53" customFormat="1" x14ac:dyDescent="0.25">
      <c r="F850" s="54"/>
    </row>
    <row r="851" spans="6:6" s="53" customFormat="1" x14ac:dyDescent="0.25">
      <c r="F851" s="54"/>
    </row>
    <row r="852" spans="6:6" s="53" customFormat="1" x14ac:dyDescent="0.25">
      <c r="F852" s="54"/>
    </row>
    <row r="853" spans="6:6" s="53" customFormat="1" x14ac:dyDescent="0.25">
      <c r="F853" s="54"/>
    </row>
    <row r="854" spans="6:6" s="53" customFormat="1" x14ac:dyDescent="0.25">
      <c r="F854" s="54"/>
    </row>
    <row r="855" spans="6:6" s="53" customFormat="1" x14ac:dyDescent="0.25">
      <c r="F855" s="54"/>
    </row>
    <row r="856" spans="6:6" s="53" customFormat="1" x14ac:dyDescent="0.25">
      <c r="F856" s="54"/>
    </row>
    <row r="857" spans="6:6" s="53" customFormat="1" x14ac:dyDescent="0.25">
      <c r="F857" s="54"/>
    </row>
    <row r="858" spans="6:6" s="53" customFormat="1" x14ac:dyDescent="0.25">
      <c r="F858" s="54"/>
    </row>
    <row r="859" spans="6:6" s="53" customFormat="1" x14ac:dyDescent="0.25">
      <c r="F859" s="54"/>
    </row>
    <row r="860" spans="6:6" s="53" customFormat="1" x14ac:dyDescent="0.25">
      <c r="F860" s="54"/>
    </row>
    <row r="861" spans="6:6" s="53" customFormat="1" x14ac:dyDescent="0.25">
      <c r="F861" s="54"/>
    </row>
    <row r="862" spans="6:6" s="53" customFormat="1" x14ac:dyDescent="0.25">
      <c r="F862" s="54"/>
    </row>
    <row r="863" spans="6:6" s="53" customFormat="1" x14ac:dyDescent="0.25">
      <c r="F863" s="54"/>
    </row>
    <row r="864" spans="6:6" s="53" customFormat="1" x14ac:dyDescent="0.25">
      <c r="F864" s="54"/>
    </row>
    <row r="865" spans="6:6" s="53" customFormat="1" x14ac:dyDescent="0.25">
      <c r="F865" s="54"/>
    </row>
    <row r="866" spans="6:6" s="53" customFormat="1" x14ac:dyDescent="0.25">
      <c r="F866" s="54"/>
    </row>
    <row r="867" spans="6:6" s="53" customFormat="1" x14ac:dyDescent="0.25">
      <c r="F867" s="54"/>
    </row>
    <row r="868" spans="6:6" s="53" customFormat="1" x14ac:dyDescent="0.25">
      <c r="F868" s="54"/>
    </row>
    <row r="869" spans="6:6" s="53" customFormat="1" x14ac:dyDescent="0.25">
      <c r="F869" s="54"/>
    </row>
    <row r="870" spans="6:6" s="53" customFormat="1" x14ac:dyDescent="0.25">
      <c r="F870" s="54"/>
    </row>
    <row r="871" spans="6:6" s="53" customFormat="1" x14ac:dyDescent="0.25">
      <c r="F871" s="54"/>
    </row>
    <row r="872" spans="6:6" s="53" customFormat="1" x14ac:dyDescent="0.25">
      <c r="F872" s="54"/>
    </row>
    <row r="873" spans="6:6" s="53" customFormat="1" x14ac:dyDescent="0.25">
      <c r="F873" s="54"/>
    </row>
    <row r="874" spans="6:6" s="53" customFormat="1" x14ac:dyDescent="0.25">
      <c r="F874" s="54"/>
    </row>
    <row r="875" spans="6:6" s="53" customFormat="1" x14ac:dyDescent="0.25">
      <c r="F875" s="54"/>
    </row>
    <row r="876" spans="6:6" s="53" customFormat="1" x14ac:dyDescent="0.25">
      <c r="F876" s="54"/>
    </row>
    <row r="877" spans="6:6" s="53" customFormat="1" x14ac:dyDescent="0.25">
      <c r="F877" s="54"/>
    </row>
    <row r="878" spans="6:6" s="53" customFormat="1" x14ac:dyDescent="0.25">
      <c r="F878" s="54"/>
    </row>
    <row r="879" spans="6:6" s="53" customFormat="1" x14ac:dyDescent="0.25">
      <c r="F879" s="54"/>
    </row>
    <row r="880" spans="6:6" s="53" customFormat="1" x14ac:dyDescent="0.25">
      <c r="F880" s="54"/>
    </row>
    <row r="881" spans="6:6" s="53" customFormat="1" x14ac:dyDescent="0.25">
      <c r="F881" s="54"/>
    </row>
    <row r="882" spans="6:6" s="53" customFormat="1" x14ac:dyDescent="0.25">
      <c r="F882" s="54"/>
    </row>
    <row r="883" spans="6:6" s="53" customFormat="1" x14ac:dyDescent="0.25">
      <c r="F883" s="54"/>
    </row>
    <row r="884" spans="6:6" s="53" customFormat="1" x14ac:dyDescent="0.25">
      <c r="F884" s="54"/>
    </row>
    <row r="885" spans="6:6" s="53" customFormat="1" x14ac:dyDescent="0.25">
      <c r="F885" s="54"/>
    </row>
    <row r="886" spans="6:6" s="53" customFormat="1" x14ac:dyDescent="0.25">
      <c r="F886" s="54"/>
    </row>
    <row r="887" spans="6:6" s="53" customFormat="1" x14ac:dyDescent="0.25">
      <c r="F887" s="54"/>
    </row>
    <row r="888" spans="6:6" s="53" customFormat="1" x14ac:dyDescent="0.25">
      <c r="F888" s="54"/>
    </row>
    <row r="889" spans="6:6" s="53" customFormat="1" x14ac:dyDescent="0.25">
      <c r="F889" s="54"/>
    </row>
    <row r="890" spans="6:6" s="53" customFormat="1" x14ac:dyDescent="0.25">
      <c r="F890" s="54"/>
    </row>
    <row r="891" spans="6:6" s="53" customFormat="1" x14ac:dyDescent="0.25">
      <c r="F891" s="54"/>
    </row>
    <row r="892" spans="6:6" s="53" customFormat="1" x14ac:dyDescent="0.25">
      <c r="F892" s="54"/>
    </row>
    <row r="893" spans="6:6" s="53" customFormat="1" x14ac:dyDescent="0.25">
      <c r="F893" s="54"/>
    </row>
    <row r="894" spans="6:6" s="53" customFormat="1" x14ac:dyDescent="0.25">
      <c r="F894" s="54"/>
    </row>
    <row r="895" spans="6:6" s="53" customFormat="1" x14ac:dyDescent="0.25">
      <c r="F895" s="54"/>
    </row>
    <row r="896" spans="6:6" s="53" customFormat="1" x14ac:dyDescent="0.25">
      <c r="F896" s="54"/>
    </row>
    <row r="897" spans="6:6" s="53" customFormat="1" x14ac:dyDescent="0.25">
      <c r="F897" s="54"/>
    </row>
    <row r="898" spans="6:6" s="53" customFormat="1" x14ac:dyDescent="0.25">
      <c r="F898" s="54"/>
    </row>
    <row r="899" spans="6:6" s="53" customFormat="1" x14ac:dyDescent="0.25">
      <c r="F899" s="54"/>
    </row>
    <row r="900" spans="6:6" s="53" customFormat="1" x14ac:dyDescent="0.25">
      <c r="F900" s="54"/>
    </row>
    <row r="901" spans="6:6" s="53" customFormat="1" x14ac:dyDescent="0.25">
      <c r="F901" s="54"/>
    </row>
    <row r="902" spans="6:6" s="53" customFormat="1" x14ac:dyDescent="0.25">
      <c r="F902" s="54"/>
    </row>
    <row r="903" spans="6:6" s="53" customFormat="1" x14ac:dyDescent="0.25">
      <c r="F903" s="54"/>
    </row>
    <row r="904" spans="6:6" s="53" customFormat="1" x14ac:dyDescent="0.25">
      <c r="F904" s="54"/>
    </row>
    <row r="905" spans="6:6" s="53" customFormat="1" x14ac:dyDescent="0.25">
      <c r="F905" s="54"/>
    </row>
    <row r="906" spans="6:6" s="53" customFormat="1" x14ac:dyDescent="0.25">
      <c r="F906" s="54"/>
    </row>
    <row r="907" spans="6:6" s="53" customFormat="1" x14ac:dyDescent="0.25">
      <c r="F907" s="54"/>
    </row>
    <row r="908" spans="6:6" s="53" customFormat="1" x14ac:dyDescent="0.25">
      <c r="F908" s="54"/>
    </row>
    <row r="909" spans="6:6" s="53" customFormat="1" x14ac:dyDescent="0.25">
      <c r="F909" s="54"/>
    </row>
    <row r="910" spans="6:6" s="53" customFormat="1" x14ac:dyDescent="0.25">
      <c r="F910" s="54"/>
    </row>
    <row r="911" spans="6:6" s="53" customFormat="1" x14ac:dyDescent="0.25">
      <c r="F911" s="54"/>
    </row>
    <row r="912" spans="6:6" s="53" customFormat="1" x14ac:dyDescent="0.25">
      <c r="F912" s="54"/>
    </row>
    <row r="913" spans="6:6" s="53" customFormat="1" x14ac:dyDescent="0.25">
      <c r="F913" s="54"/>
    </row>
    <row r="914" spans="6:6" s="53" customFormat="1" x14ac:dyDescent="0.25">
      <c r="F914" s="54"/>
    </row>
    <row r="915" spans="6:6" s="53" customFormat="1" x14ac:dyDescent="0.25">
      <c r="F915" s="54"/>
    </row>
    <row r="916" spans="6:6" s="53" customFormat="1" x14ac:dyDescent="0.25">
      <c r="F916" s="54"/>
    </row>
    <row r="917" spans="6:6" s="53" customFormat="1" x14ac:dyDescent="0.25">
      <c r="F917" s="54"/>
    </row>
    <row r="918" spans="6:6" s="53" customFormat="1" x14ac:dyDescent="0.25">
      <c r="F918" s="54"/>
    </row>
    <row r="919" spans="6:6" s="53" customFormat="1" x14ac:dyDescent="0.25">
      <c r="F919" s="54"/>
    </row>
    <row r="920" spans="6:6" s="53" customFormat="1" x14ac:dyDescent="0.25">
      <c r="F920" s="54"/>
    </row>
    <row r="921" spans="6:6" s="53" customFormat="1" x14ac:dyDescent="0.25">
      <c r="F921" s="54"/>
    </row>
    <row r="922" spans="6:6" s="53" customFormat="1" x14ac:dyDescent="0.25">
      <c r="F922" s="54"/>
    </row>
    <row r="923" spans="6:6" s="53" customFormat="1" x14ac:dyDescent="0.25">
      <c r="F923" s="54"/>
    </row>
    <row r="924" spans="6:6" s="53" customFormat="1" x14ac:dyDescent="0.25">
      <c r="F924" s="54"/>
    </row>
    <row r="925" spans="6:6" s="53" customFormat="1" x14ac:dyDescent="0.25">
      <c r="F925" s="54"/>
    </row>
    <row r="926" spans="6:6" s="53" customFormat="1" x14ac:dyDescent="0.25">
      <c r="F926" s="54"/>
    </row>
    <row r="927" spans="6:6" s="53" customFormat="1" x14ac:dyDescent="0.25">
      <c r="F927" s="54"/>
    </row>
    <row r="928" spans="6:6" s="53" customFormat="1" x14ac:dyDescent="0.25">
      <c r="F928" s="54"/>
    </row>
    <row r="929" spans="6:6" s="53" customFormat="1" x14ac:dyDescent="0.25">
      <c r="F929" s="54"/>
    </row>
    <row r="930" spans="6:6" s="53" customFormat="1" x14ac:dyDescent="0.25">
      <c r="F930" s="54"/>
    </row>
    <row r="931" spans="6:6" s="53" customFormat="1" x14ac:dyDescent="0.25">
      <c r="F931" s="54"/>
    </row>
    <row r="932" spans="6:6" s="53" customFormat="1" x14ac:dyDescent="0.25">
      <c r="F932" s="54"/>
    </row>
    <row r="933" spans="6:6" s="53" customFormat="1" x14ac:dyDescent="0.25">
      <c r="F933" s="54"/>
    </row>
    <row r="934" spans="6:6" s="53" customFormat="1" x14ac:dyDescent="0.25">
      <c r="F934" s="54"/>
    </row>
    <row r="935" spans="6:6" s="53" customFormat="1" x14ac:dyDescent="0.25">
      <c r="F935" s="54"/>
    </row>
    <row r="936" spans="6:6" s="53" customFormat="1" x14ac:dyDescent="0.25">
      <c r="F936" s="54"/>
    </row>
    <row r="937" spans="6:6" s="53" customFormat="1" x14ac:dyDescent="0.25">
      <c r="F937" s="54"/>
    </row>
    <row r="938" spans="6:6" s="53" customFormat="1" x14ac:dyDescent="0.25">
      <c r="F938" s="54"/>
    </row>
    <row r="939" spans="6:6" s="53" customFormat="1" x14ac:dyDescent="0.25">
      <c r="F939" s="54"/>
    </row>
    <row r="940" spans="6:6" s="53" customFormat="1" x14ac:dyDescent="0.25">
      <c r="F940" s="54"/>
    </row>
    <row r="941" spans="6:6" s="53" customFormat="1" x14ac:dyDescent="0.25">
      <c r="F941" s="54"/>
    </row>
    <row r="942" spans="6:6" s="53" customFormat="1" x14ac:dyDescent="0.25">
      <c r="F942" s="54"/>
    </row>
    <row r="943" spans="6:6" s="53" customFormat="1" x14ac:dyDescent="0.25">
      <c r="F943" s="54"/>
    </row>
    <row r="944" spans="6:6" s="53" customFormat="1" x14ac:dyDescent="0.25">
      <c r="F944" s="54"/>
    </row>
    <row r="945" spans="6:6" s="53" customFormat="1" x14ac:dyDescent="0.25">
      <c r="F945" s="54"/>
    </row>
    <row r="946" spans="6:6" s="53" customFormat="1" x14ac:dyDescent="0.25">
      <c r="F946" s="54"/>
    </row>
    <row r="947" spans="6:6" s="53" customFormat="1" x14ac:dyDescent="0.25">
      <c r="F947" s="54"/>
    </row>
    <row r="948" spans="6:6" s="53" customFormat="1" x14ac:dyDescent="0.25">
      <c r="F948" s="54"/>
    </row>
    <row r="949" spans="6:6" s="53" customFormat="1" x14ac:dyDescent="0.25">
      <c r="F949" s="54"/>
    </row>
    <row r="950" spans="6:6" s="53" customFormat="1" x14ac:dyDescent="0.25">
      <c r="F950" s="54"/>
    </row>
    <row r="951" spans="6:6" s="53" customFormat="1" x14ac:dyDescent="0.25">
      <c r="F951" s="54"/>
    </row>
    <row r="952" spans="6:6" s="53" customFormat="1" x14ac:dyDescent="0.25">
      <c r="F952" s="54"/>
    </row>
    <row r="953" spans="6:6" s="53" customFormat="1" x14ac:dyDescent="0.25">
      <c r="F953" s="54"/>
    </row>
    <row r="954" spans="6:6" s="53" customFormat="1" x14ac:dyDescent="0.25">
      <c r="F954" s="54"/>
    </row>
    <row r="955" spans="6:6" s="53" customFormat="1" x14ac:dyDescent="0.25">
      <c r="F955" s="54"/>
    </row>
    <row r="956" spans="6:6" s="53" customFormat="1" x14ac:dyDescent="0.25">
      <c r="F956" s="54"/>
    </row>
    <row r="957" spans="6:6" s="53" customFormat="1" x14ac:dyDescent="0.25">
      <c r="F957" s="54"/>
    </row>
    <row r="958" spans="6:6" s="53" customFormat="1" x14ac:dyDescent="0.25">
      <c r="F958" s="54"/>
    </row>
    <row r="959" spans="6:6" s="53" customFormat="1" x14ac:dyDescent="0.25">
      <c r="F959" s="54"/>
    </row>
    <row r="960" spans="6:6" s="53" customFormat="1" x14ac:dyDescent="0.25">
      <c r="F960" s="54"/>
    </row>
    <row r="961" spans="6:6" s="53" customFormat="1" x14ac:dyDescent="0.25">
      <c r="F961" s="54"/>
    </row>
    <row r="962" spans="6:6" s="53" customFormat="1" x14ac:dyDescent="0.25">
      <c r="F962" s="54"/>
    </row>
    <row r="963" spans="6:6" s="53" customFormat="1" x14ac:dyDescent="0.25">
      <c r="F963" s="54"/>
    </row>
    <row r="964" spans="6:6" s="53" customFormat="1" x14ac:dyDescent="0.25">
      <c r="F964" s="54"/>
    </row>
    <row r="965" spans="6:6" s="53" customFormat="1" x14ac:dyDescent="0.25">
      <c r="F965" s="54"/>
    </row>
    <row r="966" spans="6:6" s="53" customFormat="1" x14ac:dyDescent="0.25">
      <c r="F966" s="54"/>
    </row>
    <row r="967" spans="6:6" s="53" customFormat="1" x14ac:dyDescent="0.25">
      <c r="F967" s="54"/>
    </row>
    <row r="968" spans="6:6" s="53" customFormat="1" x14ac:dyDescent="0.25">
      <c r="F968" s="54"/>
    </row>
    <row r="969" spans="6:6" s="53" customFormat="1" x14ac:dyDescent="0.25">
      <c r="F969" s="54"/>
    </row>
    <row r="970" spans="6:6" s="53" customFormat="1" x14ac:dyDescent="0.25">
      <c r="F970" s="54"/>
    </row>
    <row r="971" spans="6:6" s="53" customFormat="1" x14ac:dyDescent="0.25">
      <c r="F971" s="54"/>
    </row>
    <row r="972" spans="6:6" s="53" customFormat="1" x14ac:dyDescent="0.25">
      <c r="F972" s="54"/>
    </row>
    <row r="973" spans="6:6" s="53" customFormat="1" x14ac:dyDescent="0.25">
      <c r="F973" s="54"/>
    </row>
    <row r="974" spans="6:6" s="53" customFormat="1" x14ac:dyDescent="0.25">
      <c r="F974" s="54"/>
    </row>
    <row r="975" spans="6:6" s="53" customFormat="1" x14ac:dyDescent="0.25">
      <c r="F975" s="54"/>
    </row>
    <row r="976" spans="6:6" s="53" customFormat="1" x14ac:dyDescent="0.25">
      <c r="F976" s="54"/>
    </row>
    <row r="977" spans="6:6" s="53" customFormat="1" x14ac:dyDescent="0.25">
      <c r="F977" s="54"/>
    </row>
    <row r="978" spans="6:6" s="53" customFormat="1" x14ac:dyDescent="0.25">
      <c r="F978" s="54"/>
    </row>
    <row r="979" spans="6:6" s="53" customFormat="1" x14ac:dyDescent="0.25">
      <c r="F979" s="54"/>
    </row>
    <row r="980" spans="6:6" s="53" customFormat="1" x14ac:dyDescent="0.25">
      <c r="F980" s="54"/>
    </row>
    <row r="981" spans="6:6" s="53" customFormat="1" x14ac:dyDescent="0.25">
      <c r="F981" s="54"/>
    </row>
    <row r="982" spans="6:6" s="53" customFormat="1" x14ac:dyDescent="0.25">
      <c r="F982" s="54"/>
    </row>
    <row r="983" spans="6:6" s="53" customFormat="1" x14ac:dyDescent="0.25">
      <c r="F983" s="54"/>
    </row>
    <row r="984" spans="6:6" s="53" customFormat="1" x14ac:dyDescent="0.25">
      <c r="F984" s="54"/>
    </row>
    <row r="985" spans="6:6" s="53" customFormat="1" x14ac:dyDescent="0.25">
      <c r="F985" s="54"/>
    </row>
    <row r="986" spans="6:6" s="53" customFormat="1" x14ac:dyDescent="0.25">
      <c r="F986" s="54"/>
    </row>
    <row r="987" spans="6:6" s="53" customFormat="1" x14ac:dyDescent="0.25">
      <c r="F987" s="54"/>
    </row>
    <row r="988" spans="6:6" s="53" customFormat="1" x14ac:dyDescent="0.25">
      <c r="F988" s="54"/>
    </row>
    <row r="989" spans="6:6" s="53" customFormat="1" x14ac:dyDescent="0.25">
      <c r="F989" s="54"/>
    </row>
    <row r="990" spans="6:6" s="53" customFormat="1" x14ac:dyDescent="0.25">
      <c r="F990" s="54"/>
    </row>
    <row r="991" spans="6:6" s="53" customFormat="1" x14ac:dyDescent="0.25">
      <c r="F991" s="54"/>
    </row>
    <row r="992" spans="6:6" s="53" customFormat="1" x14ac:dyDescent="0.25">
      <c r="F992" s="54"/>
    </row>
    <row r="993" spans="6:6" s="53" customFormat="1" x14ac:dyDescent="0.25">
      <c r="F993" s="54"/>
    </row>
    <row r="994" spans="6:6" s="53" customFormat="1" x14ac:dyDescent="0.25">
      <c r="F994" s="54"/>
    </row>
    <row r="995" spans="6:6" s="53" customFormat="1" x14ac:dyDescent="0.25">
      <c r="F995" s="54"/>
    </row>
    <row r="996" spans="6:6" s="53" customFormat="1" x14ac:dyDescent="0.25">
      <c r="F996" s="54"/>
    </row>
    <row r="997" spans="6:6" s="53" customFormat="1" x14ac:dyDescent="0.25">
      <c r="F997" s="54"/>
    </row>
    <row r="998" spans="6:6" s="53" customFormat="1" x14ac:dyDescent="0.25">
      <c r="F998" s="54"/>
    </row>
    <row r="999" spans="6:6" s="53" customFormat="1" x14ac:dyDescent="0.25">
      <c r="F999" s="54"/>
    </row>
    <row r="1000" spans="6:6" s="53" customFormat="1" x14ac:dyDescent="0.25">
      <c r="F1000" s="54"/>
    </row>
    <row r="1001" spans="6:6" s="53" customFormat="1" x14ac:dyDescent="0.25">
      <c r="F1001" s="54"/>
    </row>
    <row r="1002" spans="6:6" s="53" customFormat="1" x14ac:dyDescent="0.25">
      <c r="F1002" s="54"/>
    </row>
    <row r="1003" spans="6:6" s="53" customFormat="1" x14ac:dyDescent="0.25">
      <c r="F1003" s="54"/>
    </row>
    <row r="1004" spans="6:6" s="53" customFormat="1" x14ac:dyDescent="0.25">
      <c r="F1004" s="54"/>
    </row>
    <row r="1005" spans="6:6" s="53" customFormat="1" x14ac:dyDescent="0.25">
      <c r="F1005" s="54"/>
    </row>
    <row r="1006" spans="6:6" s="53" customFormat="1" x14ac:dyDescent="0.25">
      <c r="F1006" s="54"/>
    </row>
    <row r="1007" spans="6:6" s="53" customFormat="1" x14ac:dyDescent="0.25">
      <c r="F1007" s="54"/>
    </row>
    <row r="1008" spans="6:6" s="53" customFormat="1" x14ac:dyDescent="0.25">
      <c r="F1008" s="54"/>
    </row>
    <row r="1009" spans="6:6" s="53" customFormat="1" x14ac:dyDescent="0.25">
      <c r="F1009" s="54"/>
    </row>
    <row r="1010" spans="6:6" s="53" customFormat="1" x14ac:dyDescent="0.25">
      <c r="F1010" s="54"/>
    </row>
    <row r="1011" spans="6:6" s="53" customFormat="1" x14ac:dyDescent="0.25">
      <c r="F1011" s="54"/>
    </row>
    <row r="1012" spans="6:6" s="53" customFormat="1" x14ac:dyDescent="0.25">
      <c r="F1012" s="54"/>
    </row>
    <row r="1013" spans="6:6" s="53" customFormat="1" x14ac:dyDescent="0.25">
      <c r="F1013" s="54"/>
    </row>
    <row r="1014" spans="6:6" s="53" customFormat="1" x14ac:dyDescent="0.25">
      <c r="F1014" s="54"/>
    </row>
    <row r="1015" spans="6:6" s="53" customFormat="1" x14ac:dyDescent="0.25">
      <c r="F1015" s="54"/>
    </row>
    <row r="1016" spans="6:6" s="53" customFormat="1" x14ac:dyDescent="0.25">
      <c r="F1016" s="54"/>
    </row>
    <row r="1017" spans="6:6" s="53" customFormat="1" x14ac:dyDescent="0.25">
      <c r="F1017" s="54"/>
    </row>
    <row r="1018" spans="6:6" s="53" customFormat="1" x14ac:dyDescent="0.25">
      <c r="F1018" s="54"/>
    </row>
    <row r="1019" spans="6:6" s="53" customFormat="1" x14ac:dyDescent="0.25">
      <c r="F1019" s="54"/>
    </row>
    <row r="1020" spans="6:6" s="53" customFormat="1" x14ac:dyDescent="0.25">
      <c r="F1020" s="54"/>
    </row>
    <row r="1021" spans="6:6" s="53" customFormat="1" x14ac:dyDescent="0.25">
      <c r="F1021" s="54"/>
    </row>
    <row r="1022" spans="6:6" s="53" customFormat="1" x14ac:dyDescent="0.25">
      <c r="F1022" s="54"/>
    </row>
    <row r="1023" spans="6:6" s="53" customFormat="1" x14ac:dyDescent="0.25">
      <c r="F1023" s="54"/>
    </row>
    <row r="1024" spans="6:6" s="53" customFormat="1" x14ac:dyDescent="0.25">
      <c r="F1024" s="54"/>
    </row>
    <row r="1025" spans="6:6" s="53" customFormat="1" x14ac:dyDescent="0.25">
      <c r="F1025" s="54"/>
    </row>
    <row r="1026" spans="6:6" s="53" customFormat="1" x14ac:dyDescent="0.25">
      <c r="F1026" s="54"/>
    </row>
    <row r="1027" spans="6:6" s="53" customFormat="1" x14ac:dyDescent="0.25">
      <c r="F1027" s="54"/>
    </row>
    <row r="1028" spans="6:6" s="53" customFormat="1" x14ac:dyDescent="0.25">
      <c r="F1028" s="54"/>
    </row>
    <row r="1029" spans="6:6" s="53" customFormat="1" x14ac:dyDescent="0.25">
      <c r="F1029" s="54"/>
    </row>
    <row r="1030" spans="6:6" s="53" customFormat="1" x14ac:dyDescent="0.25">
      <c r="F1030" s="54"/>
    </row>
    <row r="1031" spans="6:6" s="53" customFormat="1" x14ac:dyDescent="0.25">
      <c r="F1031" s="54"/>
    </row>
    <row r="1032" spans="6:6" s="53" customFormat="1" x14ac:dyDescent="0.25">
      <c r="F1032" s="54"/>
    </row>
    <row r="1033" spans="6:6" s="53" customFormat="1" x14ac:dyDescent="0.25">
      <c r="F1033" s="54"/>
    </row>
    <row r="1034" spans="6:6" s="53" customFormat="1" x14ac:dyDescent="0.25">
      <c r="F1034" s="54"/>
    </row>
    <row r="1035" spans="6:6" s="53" customFormat="1" x14ac:dyDescent="0.25">
      <c r="F1035" s="54"/>
    </row>
    <row r="1036" spans="6:6" s="53" customFormat="1" x14ac:dyDescent="0.25">
      <c r="F1036" s="54"/>
    </row>
    <row r="1037" spans="6:6" s="53" customFormat="1" x14ac:dyDescent="0.25">
      <c r="F1037" s="54"/>
    </row>
    <row r="1038" spans="6:6" s="53" customFormat="1" x14ac:dyDescent="0.25">
      <c r="F1038" s="54"/>
    </row>
    <row r="1039" spans="6:6" s="53" customFormat="1" x14ac:dyDescent="0.25">
      <c r="F1039" s="54"/>
    </row>
    <row r="1040" spans="6:6" s="53" customFormat="1" x14ac:dyDescent="0.25">
      <c r="F1040" s="54"/>
    </row>
    <row r="1041" spans="6:6" s="53" customFormat="1" x14ac:dyDescent="0.25">
      <c r="F1041" s="54"/>
    </row>
    <row r="1042" spans="6:6" s="53" customFormat="1" x14ac:dyDescent="0.25">
      <c r="F1042" s="54"/>
    </row>
    <row r="1043" spans="6:6" s="53" customFormat="1" x14ac:dyDescent="0.25">
      <c r="F1043" s="54"/>
    </row>
    <row r="1044" spans="6:6" s="53" customFormat="1" x14ac:dyDescent="0.25">
      <c r="F1044" s="54"/>
    </row>
    <row r="1045" spans="6:6" s="53" customFormat="1" x14ac:dyDescent="0.25">
      <c r="F1045" s="54"/>
    </row>
    <row r="1046" spans="6:6" s="53" customFormat="1" x14ac:dyDescent="0.25">
      <c r="F1046" s="54"/>
    </row>
    <row r="1047" spans="6:6" s="53" customFormat="1" x14ac:dyDescent="0.25">
      <c r="F1047" s="54"/>
    </row>
    <row r="1048" spans="6:6" s="53" customFormat="1" x14ac:dyDescent="0.25">
      <c r="F1048" s="54"/>
    </row>
    <row r="1049" spans="6:6" s="53" customFormat="1" x14ac:dyDescent="0.25">
      <c r="F1049" s="54"/>
    </row>
    <row r="1050" spans="6:6" s="53" customFormat="1" x14ac:dyDescent="0.25">
      <c r="F1050" s="54"/>
    </row>
    <row r="1051" spans="6:6" s="53" customFormat="1" x14ac:dyDescent="0.25">
      <c r="F1051" s="54"/>
    </row>
    <row r="1052" spans="6:6" s="53" customFormat="1" x14ac:dyDescent="0.25">
      <c r="F1052" s="54"/>
    </row>
    <row r="1053" spans="6:6" s="53" customFormat="1" x14ac:dyDescent="0.25">
      <c r="F1053" s="54"/>
    </row>
    <row r="1054" spans="6:6" s="53" customFormat="1" x14ac:dyDescent="0.25">
      <c r="F1054" s="54"/>
    </row>
    <row r="1055" spans="6:6" s="53" customFormat="1" x14ac:dyDescent="0.25">
      <c r="F1055" s="54"/>
    </row>
    <row r="1056" spans="6:6" s="53" customFormat="1" x14ac:dyDescent="0.25">
      <c r="F1056" s="54"/>
    </row>
    <row r="1057" spans="6:6" s="53" customFormat="1" x14ac:dyDescent="0.25">
      <c r="F1057" s="54"/>
    </row>
    <row r="1058" spans="6:6" s="53" customFormat="1" x14ac:dyDescent="0.25">
      <c r="F1058" s="54"/>
    </row>
    <row r="1059" spans="6:6" s="53" customFormat="1" x14ac:dyDescent="0.25">
      <c r="F1059" s="54"/>
    </row>
    <row r="1060" spans="6:6" s="53" customFormat="1" x14ac:dyDescent="0.25">
      <c r="F1060" s="54"/>
    </row>
    <row r="1061" spans="6:6" s="53" customFormat="1" x14ac:dyDescent="0.25">
      <c r="F1061" s="54"/>
    </row>
    <row r="1062" spans="6:6" s="53" customFormat="1" x14ac:dyDescent="0.25">
      <c r="F1062" s="54"/>
    </row>
    <row r="1063" spans="6:6" s="53" customFormat="1" x14ac:dyDescent="0.25">
      <c r="F1063" s="54"/>
    </row>
    <row r="1064" spans="6:6" s="53" customFormat="1" x14ac:dyDescent="0.25">
      <c r="F1064" s="54"/>
    </row>
    <row r="1065" spans="6:6" s="53" customFormat="1" x14ac:dyDescent="0.25">
      <c r="F1065" s="54"/>
    </row>
    <row r="1066" spans="6:6" s="53" customFormat="1" x14ac:dyDescent="0.25">
      <c r="F1066" s="54"/>
    </row>
    <row r="1067" spans="6:6" s="53" customFormat="1" x14ac:dyDescent="0.25">
      <c r="F1067" s="54"/>
    </row>
    <row r="1068" spans="6:6" s="53" customFormat="1" x14ac:dyDescent="0.25">
      <c r="F1068" s="54"/>
    </row>
    <row r="1069" spans="6:6" s="53" customFormat="1" x14ac:dyDescent="0.25">
      <c r="F1069" s="54"/>
    </row>
    <row r="1070" spans="6:6" s="53" customFormat="1" x14ac:dyDescent="0.25">
      <c r="F1070" s="54"/>
    </row>
    <row r="1071" spans="6:6" s="53" customFormat="1" x14ac:dyDescent="0.25">
      <c r="F1071" s="54"/>
    </row>
    <row r="1072" spans="6:6" s="53" customFormat="1" x14ac:dyDescent="0.25">
      <c r="F1072" s="54"/>
    </row>
    <row r="1073" spans="6:6" s="53" customFormat="1" x14ac:dyDescent="0.25">
      <c r="F1073" s="54"/>
    </row>
    <row r="1074" spans="6:6" s="53" customFormat="1" x14ac:dyDescent="0.25">
      <c r="F1074" s="54"/>
    </row>
    <row r="1075" spans="6:6" s="53" customFormat="1" x14ac:dyDescent="0.25">
      <c r="F1075" s="54"/>
    </row>
    <row r="1076" spans="6:6" s="53" customFormat="1" x14ac:dyDescent="0.25">
      <c r="F1076" s="54"/>
    </row>
    <row r="1077" spans="6:6" s="53" customFormat="1" x14ac:dyDescent="0.25">
      <c r="F1077" s="54"/>
    </row>
    <row r="1078" spans="6:6" s="53" customFormat="1" x14ac:dyDescent="0.25">
      <c r="F1078" s="54"/>
    </row>
    <row r="1079" spans="6:6" s="53" customFormat="1" x14ac:dyDescent="0.25">
      <c r="F1079" s="54"/>
    </row>
    <row r="1080" spans="6:6" s="53" customFormat="1" x14ac:dyDescent="0.25">
      <c r="F1080" s="54"/>
    </row>
    <row r="1081" spans="6:6" s="53" customFormat="1" x14ac:dyDescent="0.25">
      <c r="F1081" s="54"/>
    </row>
    <row r="1082" spans="6:6" s="53" customFormat="1" x14ac:dyDescent="0.25">
      <c r="F1082" s="54"/>
    </row>
    <row r="1083" spans="6:6" s="53" customFormat="1" x14ac:dyDescent="0.25">
      <c r="F1083" s="54"/>
    </row>
    <row r="1084" spans="6:6" s="53" customFormat="1" x14ac:dyDescent="0.25">
      <c r="F1084" s="54"/>
    </row>
    <row r="1085" spans="6:6" s="53" customFormat="1" x14ac:dyDescent="0.25">
      <c r="F1085" s="54"/>
    </row>
    <row r="1086" spans="6:6" s="53" customFormat="1" x14ac:dyDescent="0.25">
      <c r="F1086" s="54"/>
    </row>
    <row r="1087" spans="6:6" s="53" customFormat="1" x14ac:dyDescent="0.25">
      <c r="F1087" s="54"/>
    </row>
    <row r="1088" spans="6:6" s="53" customFormat="1" x14ac:dyDescent="0.25">
      <c r="F1088" s="54"/>
    </row>
    <row r="1089" spans="6:6" s="53" customFormat="1" x14ac:dyDescent="0.25">
      <c r="F1089" s="54"/>
    </row>
    <row r="1090" spans="6:6" s="53" customFormat="1" x14ac:dyDescent="0.25">
      <c r="F1090" s="54"/>
    </row>
    <row r="1091" spans="6:6" s="53" customFormat="1" x14ac:dyDescent="0.25">
      <c r="F1091" s="54"/>
    </row>
    <row r="1092" spans="6:6" s="53" customFormat="1" x14ac:dyDescent="0.25">
      <c r="F1092" s="54"/>
    </row>
    <row r="1093" spans="6:6" s="53" customFormat="1" x14ac:dyDescent="0.25">
      <c r="F1093" s="54"/>
    </row>
    <row r="1094" spans="6:6" s="53" customFormat="1" x14ac:dyDescent="0.25">
      <c r="F1094" s="54"/>
    </row>
    <row r="1095" spans="6:6" s="53" customFormat="1" x14ac:dyDescent="0.25">
      <c r="F1095" s="54"/>
    </row>
    <row r="1096" spans="6:6" s="53" customFormat="1" x14ac:dyDescent="0.25">
      <c r="F1096" s="54"/>
    </row>
    <row r="1097" spans="6:6" s="53" customFormat="1" x14ac:dyDescent="0.25">
      <c r="F1097" s="54"/>
    </row>
    <row r="1098" spans="6:6" s="53" customFormat="1" x14ac:dyDescent="0.25">
      <c r="F1098" s="54"/>
    </row>
    <row r="1099" spans="6:6" s="53" customFormat="1" x14ac:dyDescent="0.25">
      <c r="F1099" s="54"/>
    </row>
    <row r="1100" spans="6:6" s="53" customFormat="1" x14ac:dyDescent="0.25">
      <c r="F1100" s="54"/>
    </row>
    <row r="1101" spans="6:6" s="53" customFormat="1" x14ac:dyDescent="0.25">
      <c r="F1101" s="54"/>
    </row>
    <row r="1102" spans="6:6" s="53" customFormat="1" x14ac:dyDescent="0.25">
      <c r="F1102" s="54"/>
    </row>
    <row r="1103" spans="6:6" s="53" customFormat="1" x14ac:dyDescent="0.25">
      <c r="F1103" s="54"/>
    </row>
    <row r="1104" spans="6:6" s="53" customFormat="1" x14ac:dyDescent="0.25">
      <c r="F1104" s="54"/>
    </row>
    <row r="1105" spans="6:6" s="53" customFormat="1" x14ac:dyDescent="0.25">
      <c r="F1105" s="54"/>
    </row>
    <row r="1106" spans="6:6" s="53" customFormat="1" x14ac:dyDescent="0.25">
      <c r="F1106" s="54"/>
    </row>
    <row r="1107" spans="6:6" s="53" customFormat="1" x14ac:dyDescent="0.25">
      <c r="F1107" s="54"/>
    </row>
    <row r="1108" spans="6:6" s="53" customFormat="1" x14ac:dyDescent="0.25">
      <c r="F1108" s="54"/>
    </row>
    <row r="1109" spans="6:6" s="53" customFormat="1" x14ac:dyDescent="0.25">
      <c r="F1109" s="54"/>
    </row>
    <row r="1110" spans="6:6" s="53" customFormat="1" x14ac:dyDescent="0.25">
      <c r="F1110" s="54"/>
    </row>
    <row r="1111" spans="6:6" s="53" customFormat="1" x14ac:dyDescent="0.25">
      <c r="F1111" s="54"/>
    </row>
    <row r="1112" spans="6:6" s="53" customFormat="1" x14ac:dyDescent="0.25">
      <c r="F1112" s="54"/>
    </row>
    <row r="1113" spans="6:6" s="53" customFormat="1" x14ac:dyDescent="0.25">
      <c r="F1113" s="54"/>
    </row>
    <row r="1114" spans="6:6" s="53" customFormat="1" x14ac:dyDescent="0.25">
      <c r="F1114" s="54"/>
    </row>
    <row r="1115" spans="6:6" s="53" customFormat="1" x14ac:dyDescent="0.25">
      <c r="F1115" s="54"/>
    </row>
    <row r="1116" spans="6:6" s="53" customFormat="1" x14ac:dyDescent="0.25">
      <c r="F1116" s="54"/>
    </row>
    <row r="1117" spans="6:6" s="53" customFormat="1" x14ac:dyDescent="0.25">
      <c r="F1117" s="54"/>
    </row>
    <row r="1118" spans="6:6" s="53" customFormat="1" x14ac:dyDescent="0.25">
      <c r="F1118" s="54"/>
    </row>
    <row r="1119" spans="6:6" s="53" customFormat="1" x14ac:dyDescent="0.25">
      <c r="F1119" s="54"/>
    </row>
    <row r="1120" spans="6:6" s="53" customFormat="1" x14ac:dyDescent="0.25">
      <c r="F1120" s="54"/>
    </row>
    <row r="1121" spans="6:6" s="53" customFormat="1" x14ac:dyDescent="0.25">
      <c r="F1121" s="54"/>
    </row>
    <row r="1122" spans="6:6" s="53" customFormat="1" x14ac:dyDescent="0.25">
      <c r="F1122" s="54"/>
    </row>
    <row r="1123" spans="6:6" s="53" customFormat="1" x14ac:dyDescent="0.25">
      <c r="F1123" s="54"/>
    </row>
    <row r="1124" spans="6:6" s="53" customFormat="1" x14ac:dyDescent="0.25">
      <c r="F1124" s="54"/>
    </row>
    <row r="1125" spans="6:6" s="53" customFormat="1" x14ac:dyDescent="0.25">
      <c r="F1125" s="54"/>
    </row>
    <row r="1126" spans="6:6" s="53" customFormat="1" x14ac:dyDescent="0.25">
      <c r="F1126" s="54"/>
    </row>
    <row r="1127" spans="6:6" s="53" customFormat="1" x14ac:dyDescent="0.25">
      <c r="F1127" s="54"/>
    </row>
    <row r="1128" spans="6:6" s="53" customFormat="1" x14ac:dyDescent="0.25">
      <c r="F1128" s="54"/>
    </row>
    <row r="1129" spans="6:6" s="53" customFormat="1" x14ac:dyDescent="0.25">
      <c r="F1129" s="54"/>
    </row>
    <row r="1130" spans="6:6" s="53" customFormat="1" x14ac:dyDescent="0.25">
      <c r="F1130" s="54"/>
    </row>
    <row r="1131" spans="6:6" s="53" customFormat="1" x14ac:dyDescent="0.25">
      <c r="F1131" s="54"/>
    </row>
    <row r="1132" spans="6:6" s="53" customFormat="1" x14ac:dyDescent="0.25">
      <c r="F1132" s="54"/>
    </row>
    <row r="1133" spans="6:6" s="53" customFormat="1" x14ac:dyDescent="0.25">
      <c r="F1133" s="54"/>
    </row>
    <row r="1134" spans="6:6" s="53" customFormat="1" x14ac:dyDescent="0.25">
      <c r="F1134" s="54"/>
    </row>
    <row r="1135" spans="6:6" s="53" customFormat="1" x14ac:dyDescent="0.25">
      <c r="F1135" s="54"/>
    </row>
    <row r="1136" spans="6:6" s="53" customFormat="1" x14ac:dyDescent="0.25">
      <c r="F1136" s="54"/>
    </row>
    <row r="1137" spans="6:6" s="53" customFormat="1" x14ac:dyDescent="0.25">
      <c r="F1137" s="54"/>
    </row>
    <row r="1138" spans="6:6" s="53" customFormat="1" x14ac:dyDescent="0.25">
      <c r="F1138" s="54"/>
    </row>
    <row r="1139" spans="6:6" s="53" customFormat="1" x14ac:dyDescent="0.25">
      <c r="F1139" s="54"/>
    </row>
    <row r="1140" spans="6:6" s="53" customFormat="1" x14ac:dyDescent="0.25">
      <c r="F1140" s="54"/>
    </row>
    <row r="1141" spans="6:6" s="53" customFormat="1" x14ac:dyDescent="0.25">
      <c r="F1141" s="54"/>
    </row>
    <row r="1142" spans="6:6" s="53" customFormat="1" x14ac:dyDescent="0.25">
      <c r="F1142" s="54"/>
    </row>
    <row r="1143" spans="6:6" s="53" customFormat="1" x14ac:dyDescent="0.25">
      <c r="F1143" s="54"/>
    </row>
    <row r="1144" spans="6:6" s="53" customFormat="1" x14ac:dyDescent="0.25">
      <c r="F1144" s="54"/>
    </row>
    <row r="1145" spans="6:6" s="53" customFormat="1" x14ac:dyDescent="0.25">
      <c r="F1145" s="54"/>
    </row>
    <row r="1146" spans="6:6" s="53" customFormat="1" x14ac:dyDescent="0.25">
      <c r="F1146" s="54"/>
    </row>
    <row r="1147" spans="6:6" s="53" customFormat="1" x14ac:dyDescent="0.25">
      <c r="F1147" s="54"/>
    </row>
    <row r="1148" spans="6:6" s="53" customFormat="1" x14ac:dyDescent="0.25">
      <c r="F1148" s="54"/>
    </row>
    <row r="1149" spans="6:6" s="53" customFormat="1" x14ac:dyDescent="0.25">
      <c r="F1149" s="54"/>
    </row>
    <row r="1150" spans="6:6" s="53" customFormat="1" x14ac:dyDescent="0.25">
      <c r="F1150" s="54"/>
    </row>
    <row r="1151" spans="6:6" s="53" customFormat="1" x14ac:dyDescent="0.25">
      <c r="F1151" s="54"/>
    </row>
    <row r="1152" spans="6:6" s="53" customFormat="1" x14ac:dyDescent="0.25">
      <c r="F1152" s="54"/>
    </row>
    <row r="1153" spans="6:6" s="53" customFormat="1" x14ac:dyDescent="0.25">
      <c r="F1153" s="54"/>
    </row>
    <row r="1154" spans="6:6" s="53" customFormat="1" x14ac:dyDescent="0.25">
      <c r="F1154" s="54"/>
    </row>
    <row r="1155" spans="6:6" s="53" customFormat="1" x14ac:dyDescent="0.25">
      <c r="F1155" s="54"/>
    </row>
    <row r="1156" spans="6:6" s="53" customFormat="1" x14ac:dyDescent="0.25">
      <c r="F1156" s="54"/>
    </row>
    <row r="1157" spans="6:6" s="53" customFormat="1" x14ac:dyDescent="0.25">
      <c r="F1157" s="54"/>
    </row>
    <row r="1158" spans="6:6" s="53" customFormat="1" x14ac:dyDescent="0.25">
      <c r="F1158" s="54"/>
    </row>
    <row r="1159" spans="6:6" s="53" customFormat="1" x14ac:dyDescent="0.25">
      <c r="F1159" s="54"/>
    </row>
    <row r="1160" spans="6:6" s="53" customFormat="1" x14ac:dyDescent="0.25">
      <c r="F1160" s="54"/>
    </row>
    <row r="1161" spans="6:6" s="53" customFormat="1" x14ac:dyDescent="0.25">
      <c r="F1161" s="54"/>
    </row>
    <row r="1162" spans="6:6" s="53" customFormat="1" x14ac:dyDescent="0.25">
      <c r="F1162" s="54"/>
    </row>
    <row r="1163" spans="6:6" s="53" customFormat="1" x14ac:dyDescent="0.25">
      <c r="F1163" s="54"/>
    </row>
    <row r="1164" spans="6:6" s="53" customFormat="1" x14ac:dyDescent="0.25">
      <c r="F1164" s="54"/>
    </row>
    <row r="1165" spans="6:6" s="53" customFormat="1" x14ac:dyDescent="0.25">
      <c r="F1165" s="54"/>
    </row>
    <row r="1166" spans="6:6" s="53" customFormat="1" x14ac:dyDescent="0.25">
      <c r="F1166" s="54"/>
    </row>
    <row r="1167" spans="6:6" s="53" customFormat="1" x14ac:dyDescent="0.25">
      <c r="F1167" s="54"/>
    </row>
    <row r="1168" spans="6:6" s="53" customFormat="1" x14ac:dyDescent="0.25">
      <c r="F1168" s="54"/>
    </row>
    <row r="1169" spans="6:6" s="53" customFormat="1" x14ac:dyDescent="0.25">
      <c r="F1169" s="54"/>
    </row>
    <row r="1170" spans="6:6" s="53" customFormat="1" x14ac:dyDescent="0.25">
      <c r="F1170" s="54"/>
    </row>
    <row r="1171" spans="6:6" s="53" customFormat="1" x14ac:dyDescent="0.25">
      <c r="F1171" s="54"/>
    </row>
    <row r="1172" spans="6:6" s="53" customFormat="1" x14ac:dyDescent="0.25">
      <c r="F1172" s="54"/>
    </row>
    <row r="1173" spans="6:6" s="53" customFormat="1" x14ac:dyDescent="0.25">
      <c r="F1173" s="54"/>
    </row>
    <row r="1174" spans="6:6" s="53" customFormat="1" x14ac:dyDescent="0.25">
      <c r="F1174" s="54"/>
    </row>
    <row r="1175" spans="6:6" s="53" customFormat="1" x14ac:dyDescent="0.25">
      <c r="F1175" s="54"/>
    </row>
    <row r="1176" spans="6:6" s="53" customFormat="1" x14ac:dyDescent="0.25">
      <c r="F1176" s="54"/>
    </row>
    <row r="1177" spans="6:6" s="53" customFormat="1" x14ac:dyDescent="0.25">
      <c r="F1177" s="54"/>
    </row>
    <row r="1178" spans="6:6" s="53" customFormat="1" x14ac:dyDescent="0.25">
      <c r="F1178" s="54"/>
    </row>
    <row r="1179" spans="6:6" s="53" customFormat="1" x14ac:dyDescent="0.25">
      <c r="F1179" s="54"/>
    </row>
    <row r="1180" spans="6:6" s="53" customFormat="1" x14ac:dyDescent="0.25">
      <c r="F1180" s="54"/>
    </row>
    <row r="1181" spans="6:6" s="53" customFormat="1" x14ac:dyDescent="0.25">
      <c r="F1181" s="54"/>
    </row>
    <row r="1182" spans="6:6" s="53" customFormat="1" x14ac:dyDescent="0.25">
      <c r="F1182" s="54"/>
    </row>
    <row r="1183" spans="6:6" s="53" customFormat="1" x14ac:dyDescent="0.25">
      <c r="F1183" s="54"/>
    </row>
    <row r="1184" spans="6:6" s="53" customFormat="1" x14ac:dyDescent="0.25">
      <c r="F1184" s="54"/>
    </row>
    <row r="1185" spans="6:6" s="53" customFormat="1" x14ac:dyDescent="0.25">
      <c r="F1185" s="54"/>
    </row>
    <row r="1186" spans="6:6" s="53" customFormat="1" x14ac:dyDescent="0.25">
      <c r="F1186" s="54"/>
    </row>
    <row r="1187" spans="6:6" s="53" customFormat="1" x14ac:dyDescent="0.25">
      <c r="F1187" s="54"/>
    </row>
    <row r="1188" spans="6:6" s="53" customFormat="1" x14ac:dyDescent="0.25">
      <c r="F1188" s="54"/>
    </row>
    <row r="1189" spans="6:6" s="53" customFormat="1" x14ac:dyDescent="0.25">
      <c r="F1189" s="54"/>
    </row>
    <row r="1190" spans="6:6" s="53" customFormat="1" x14ac:dyDescent="0.25">
      <c r="F1190" s="54"/>
    </row>
    <row r="1191" spans="6:6" s="53" customFormat="1" x14ac:dyDescent="0.25">
      <c r="F1191" s="54"/>
    </row>
    <row r="1192" spans="6:6" s="53" customFormat="1" x14ac:dyDescent="0.25">
      <c r="F1192" s="54"/>
    </row>
    <row r="1193" spans="6:6" s="53" customFormat="1" x14ac:dyDescent="0.25">
      <c r="F1193" s="54"/>
    </row>
    <row r="1194" spans="6:6" s="53" customFormat="1" x14ac:dyDescent="0.25">
      <c r="F1194" s="54"/>
    </row>
    <row r="1195" spans="6:6" s="53" customFormat="1" x14ac:dyDescent="0.25">
      <c r="F1195" s="54"/>
    </row>
    <row r="1196" spans="6:6" s="53" customFormat="1" x14ac:dyDescent="0.25">
      <c r="F1196" s="54"/>
    </row>
    <row r="1197" spans="6:6" s="53" customFormat="1" x14ac:dyDescent="0.25">
      <c r="F1197" s="54"/>
    </row>
    <row r="1198" spans="6:6" s="53" customFormat="1" x14ac:dyDescent="0.25">
      <c r="F1198" s="54"/>
    </row>
    <row r="1199" spans="6:6" s="53" customFormat="1" x14ac:dyDescent="0.25">
      <c r="F1199" s="54"/>
    </row>
    <row r="1200" spans="6:6" s="53" customFormat="1" x14ac:dyDescent="0.25">
      <c r="F1200" s="54"/>
    </row>
    <row r="1201" spans="6:6" s="53" customFormat="1" x14ac:dyDescent="0.25">
      <c r="F1201" s="54"/>
    </row>
    <row r="1202" spans="6:6" s="53" customFormat="1" x14ac:dyDescent="0.25">
      <c r="F1202" s="54"/>
    </row>
    <row r="1203" spans="6:6" s="53" customFormat="1" x14ac:dyDescent="0.25">
      <c r="F1203" s="54"/>
    </row>
    <row r="1204" spans="6:6" s="53" customFormat="1" x14ac:dyDescent="0.25">
      <c r="F1204" s="54"/>
    </row>
    <row r="1205" spans="6:6" s="53" customFormat="1" x14ac:dyDescent="0.25">
      <c r="F1205" s="54"/>
    </row>
    <row r="1206" spans="6:6" s="53" customFormat="1" x14ac:dyDescent="0.25">
      <c r="F1206" s="54"/>
    </row>
    <row r="1207" spans="6:6" s="53" customFormat="1" x14ac:dyDescent="0.25">
      <c r="F1207" s="54"/>
    </row>
    <row r="1208" spans="6:6" s="53" customFormat="1" x14ac:dyDescent="0.25">
      <c r="F1208" s="54"/>
    </row>
    <row r="1209" spans="6:6" s="53" customFormat="1" x14ac:dyDescent="0.25">
      <c r="F1209" s="54"/>
    </row>
    <row r="1210" spans="6:6" s="53" customFormat="1" x14ac:dyDescent="0.25">
      <c r="F1210" s="54"/>
    </row>
    <row r="1211" spans="6:6" s="53" customFormat="1" x14ac:dyDescent="0.25">
      <c r="F1211" s="54"/>
    </row>
    <row r="1212" spans="6:6" s="53" customFormat="1" x14ac:dyDescent="0.25">
      <c r="F1212" s="54"/>
    </row>
    <row r="1213" spans="6:6" s="53" customFormat="1" x14ac:dyDescent="0.25">
      <c r="F1213" s="54"/>
    </row>
    <row r="1214" spans="6:6" s="53" customFormat="1" x14ac:dyDescent="0.25">
      <c r="F1214" s="54"/>
    </row>
    <row r="1215" spans="6:6" s="53" customFormat="1" x14ac:dyDescent="0.25">
      <c r="F1215" s="54"/>
    </row>
    <row r="1216" spans="6:6" s="53" customFormat="1" x14ac:dyDescent="0.25">
      <c r="F1216" s="54"/>
    </row>
    <row r="1217" spans="6:6" s="53" customFormat="1" x14ac:dyDescent="0.25">
      <c r="F1217" s="54"/>
    </row>
    <row r="1218" spans="6:6" s="53" customFormat="1" x14ac:dyDescent="0.25">
      <c r="F1218" s="54"/>
    </row>
    <row r="1219" spans="6:6" s="53" customFormat="1" x14ac:dyDescent="0.25">
      <c r="F1219" s="54"/>
    </row>
    <row r="1220" spans="6:6" s="53" customFormat="1" x14ac:dyDescent="0.25">
      <c r="F1220" s="54"/>
    </row>
    <row r="1221" spans="6:6" s="53" customFormat="1" x14ac:dyDescent="0.25">
      <c r="F1221" s="54"/>
    </row>
    <row r="1222" spans="6:6" s="53" customFormat="1" x14ac:dyDescent="0.25">
      <c r="F1222" s="54"/>
    </row>
    <row r="1223" spans="6:6" s="53" customFormat="1" x14ac:dyDescent="0.25">
      <c r="F1223" s="54"/>
    </row>
    <row r="1224" spans="6:6" s="53" customFormat="1" x14ac:dyDescent="0.25">
      <c r="F1224" s="54"/>
    </row>
    <row r="1225" spans="6:6" s="53" customFormat="1" x14ac:dyDescent="0.25">
      <c r="F1225" s="54"/>
    </row>
    <row r="1226" spans="6:6" s="53" customFormat="1" x14ac:dyDescent="0.25">
      <c r="F1226" s="54"/>
    </row>
    <row r="1227" spans="6:6" s="53" customFormat="1" x14ac:dyDescent="0.25">
      <c r="F1227" s="54"/>
    </row>
    <row r="1228" spans="6:6" s="53" customFormat="1" x14ac:dyDescent="0.25">
      <c r="F1228" s="54"/>
    </row>
    <row r="1229" spans="6:6" s="53" customFormat="1" x14ac:dyDescent="0.25">
      <c r="F1229" s="54"/>
    </row>
    <row r="1230" spans="6:6" s="53" customFormat="1" x14ac:dyDescent="0.25">
      <c r="F1230" s="54"/>
    </row>
    <row r="1231" spans="6:6" s="53" customFormat="1" x14ac:dyDescent="0.25">
      <c r="F1231" s="54"/>
    </row>
    <row r="1232" spans="6:6" s="53" customFormat="1" x14ac:dyDescent="0.25">
      <c r="F1232" s="54"/>
    </row>
    <row r="1233" spans="6:6" s="53" customFormat="1" x14ac:dyDescent="0.25">
      <c r="F1233" s="54"/>
    </row>
    <row r="1234" spans="6:6" s="53" customFormat="1" x14ac:dyDescent="0.25">
      <c r="F1234" s="54"/>
    </row>
    <row r="1235" spans="6:6" s="53" customFormat="1" x14ac:dyDescent="0.25">
      <c r="F1235" s="54"/>
    </row>
    <row r="1236" spans="6:6" s="53" customFormat="1" x14ac:dyDescent="0.25">
      <c r="F1236" s="54"/>
    </row>
    <row r="1237" spans="6:6" s="53" customFormat="1" x14ac:dyDescent="0.25">
      <c r="F1237" s="54"/>
    </row>
    <row r="1238" spans="6:6" s="53" customFormat="1" x14ac:dyDescent="0.25">
      <c r="F1238" s="54"/>
    </row>
    <row r="1239" spans="6:6" s="53" customFormat="1" x14ac:dyDescent="0.25">
      <c r="F1239" s="54"/>
    </row>
    <row r="1240" spans="6:6" s="53" customFormat="1" x14ac:dyDescent="0.25">
      <c r="F1240" s="54"/>
    </row>
    <row r="1241" spans="6:6" s="53" customFormat="1" x14ac:dyDescent="0.25">
      <c r="F1241" s="54"/>
    </row>
    <row r="1242" spans="6:6" s="53" customFormat="1" x14ac:dyDescent="0.25">
      <c r="F1242" s="54"/>
    </row>
    <row r="1243" spans="6:6" s="53" customFormat="1" x14ac:dyDescent="0.25">
      <c r="F1243" s="54"/>
    </row>
    <row r="1244" spans="6:6" s="53" customFormat="1" x14ac:dyDescent="0.25">
      <c r="F1244" s="54"/>
    </row>
    <row r="1245" spans="6:6" s="53" customFormat="1" x14ac:dyDescent="0.25">
      <c r="F1245" s="54"/>
    </row>
    <row r="1246" spans="6:6" s="53" customFormat="1" x14ac:dyDescent="0.25">
      <c r="F1246" s="54"/>
    </row>
    <row r="1247" spans="6:6" s="53" customFormat="1" x14ac:dyDescent="0.25">
      <c r="F1247" s="54"/>
    </row>
    <row r="1248" spans="6:6" s="53" customFormat="1" x14ac:dyDescent="0.25">
      <c r="F1248" s="54"/>
    </row>
    <row r="1249" spans="6:6" s="53" customFormat="1" x14ac:dyDescent="0.25">
      <c r="F1249" s="54"/>
    </row>
    <row r="1250" spans="6:6" s="53" customFormat="1" x14ac:dyDescent="0.25">
      <c r="F1250" s="54"/>
    </row>
    <row r="1251" spans="6:6" s="53" customFormat="1" x14ac:dyDescent="0.25">
      <c r="F1251" s="54"/>
    </row>
    <row r="1252" spans="6:6" s="53" customFormat="1" x14ac:dyDescent="0.25">
      <c r="F1252" s="54"/>
    </row>
    <row r="1253" spans="6:6" s="53" customFormat="1" x14ac:dyDescent="0.25">
      <c r="F1253" s="54"/>
    </row>
    <row r="1254" spans="6:6" s="53" customFormat="1" x14ac:dyDescent="0.25">
      <c r="F1254" s="54"/>
    </row>
    <row r="1255" spans="6:6" s="53" customFormat="1" x14ac:dyDescent="0.25">
      <c r="F1255" s="54"/>
    </row>
    <row r="1256" spans="6:6" s="53" customFormat="1" x14ac:dyDescent="0.25">
      <c r="F1256" s="54"/>
    </row>
    <row r="1257" spans="6:6" s="53" customFormat="1" x14ac:dyDescent="0.25">
      <c r="F1257" s="54"/>
    </row>
    <row r="1258" spans="6:6" s="53" customFormat="1" x14ac:dyDescent="0.25">
      <c r="F1258" s="54"/>
    </row>
    <row r="1259" spans="6:6" s="53" customFormat="1" x14ac:dyDescent="0.25">
      <c r="F1259" s="54"/>
    </row>
    <row r="1260" spans="6:6" s="53" customFormat="1" x14ac:dyDescent="0.25">
      <c r="F1260" s="54"/>
    </row>
    <row r="1261" spans="6:6" s="53" customFormat="1" x14ac:dyDescent="0.25">
      <c r="F1261" s="54"/>
    </row>
    <row r="1262" spans="6:6" s="53" customFormat="1" x14ac:dyDescent="0.25">
      <c r="F1262" s="54"/>
    </row>
    <row r="1263" spans="6:6" s="53" customFormat="1" x14ac:dyDescent="0.25">
      <c r="F1263" s="54"/>
    </row>
    <row r="1264" spans="6:6" s="53" customFormat="1" x14ac:dyDescent="0.25">
      <c r="F1264" s="54"/>
    </row>
    <row r="1265" spans="6:6" s="53" customFormat="1" x14ac:dyDescent="0.25">
      <c r="F1265" s="54"/>
    </row>
    <row r="1266" spans="6:6" s="53" customFormat="1" x14ac:dyDescent="0.25">
      <c r="F1266" s="54"/>
    </row>
    <row r="1267" spans="6:6" s="53" customFormat="1" x14ac:dyDescent="0.25">
      <c r="F1267" s="54"/>
    </row>
    <row r="1268" spans="6:6" s="53" customFormat="1" x14ac:dyDescent="0.25">
      <c r="F1268" s="54"/>
    </row>
    <row r="1269" spans="6:6" s="53" customFormat="1" x14ac:dyDescent="0.25">
      <c r="F1269" s="54"/>
    </row>
    <row r="1270" spans="6:6" s="53" customFormat="1" x14ac:dyDescent="0.25">
      <c r="F1270" s="54"/>
    </row>
    <row r="1271" spans="6:6" s="53" customFormat="1" x14ac:dyDescent="0.25">
      <c r="F1271" s="54"/>
    </row>
    <row r="1272" spans="6:6" s="53" customFormat="1" x14ac:dyDescent="0.25">
      <c r="F1272" s="54"/>
    </row>
    <row r="1273" spans="6:6" s="53" customFormat="1" x14ac:dyDescent="0.25">
      <c r="F1273" s="54"/>
    </row>
    <row r="1274" spans="6:6" s="53" customFormat="1" x14ac:dyDescent="0.25">
      <c r="F1274" s="54"/>
    </row>
    <row r="1275" spans="6:6" s="53" customFormat="1" x14ac:dyDescent="0.25">
      <c r="F1275" s="54"/>
    </row>
    <row r="1276" spans="6:6" s="53" customFormat="1" x14ac:dyDescent="0.25">
      <c r="F1276" s="54"/>
    </row>
    <row r="1277" spans="6:6" s="53" customFormat="1" x14ac:dyDescent="0.25">
      <c r="F1277" s="54"/>
    </row>
    <row r="1278" spans="6:6" s="53" customFormat="1" x14ac:dyDescent="0.25">
      <c r="F1278" s="54"/>
    </row>
    <row r="1279" spans="6:6" s="53" customFormat="1" x14ac:dyDescent="0.25">
      <c r="F1279" s="54"/>
    </row>
    <row r="1280" spans="6:6" s="53" customFormat="1" x14ac:dyDescent="0.25">
      <c r="F1280" s="54"/>
    </row>
    <row r="1281" spans="6:6" s="53" customFormat="1" x14ac:dyDescent="0.25">
      <c r="F1281" s="54"/>
    </row>
    <row r="1282" spans="6:6" s="53" customFormat="1" x14ac:dyDescent="0.25">
      <c r="F1282" s="54"/>
    </row>
    <row r="1283" spans="6:6" s="53" customFormat="1" x14ac:dyDescent="0.25">
      <c r="F1283" s="54"/>
    </row>
    <row r="1284" spans="6:6" s="53" customFormat="1" x14ac:dyDescent="0.25">
      <c r="F1284" s="54"/>
    </row>
    <row r="1285" spans="6:6" s="53" customFormat="1" x14ac:dyDescent="0.25">
      <c r="F1285" s="54"/>
    </row>
    <row r="1286" spans="6:6" s="53" customFormat="1" x14ac:dyDescent="0.25">
      <c r="F1286" s="54"/>
    </row>
    <row r="1287" spans="6:6" s="53" customFormat="1" x14ac:dyDescent="0.25">
      <c r="F1287" s="54"/>
    </row>
    <row r="1288" spans="6:6" s="53" customFormat="1" x14ac:dyDescent="0.25">
      <c r="F1288" s="54"/>
    </row>
    <row r="1289" spans="6:6" s="53" customFormat="1" x14ac:dyDescent="0.25">
      <c r="F1289" s="54"/>
    </row>
    <row r="1290" spans="6:6" s="53" customFormat="1" x14ac:dyDescent="0.25">
      <c r="F1290" s="54"/>
    </row>
    <row r="1291" spans="6:6" s="53" customFormat="1" x14ac:dyDescent="0.25">
      <c r="F1291" s="54"/>
    </row>
    <row r="1292" spans="6:6" s="53" customFormat="1" x14ac:dyDescent="0.25">
      <c r="F1292" s="54"/>
    </row>
    <row r="1293" spans="6:6" s="53" customFormat="1" x14ac:dyDescent="0.25">
      <c r="F1293" s="54"/>
    </row>
    <row r="1294" spans="6:6" s="53" customFormat="1" x14ac:dyDescent="0.25">
      <c r="F1294" s="54"/>
    </row>
    <row r="1295" spans="6:6" s="53" customFormat="1" x14ac:dyDescent="0.25">
      <c r="F1295" s="54"/>
    </row>
    <row r="1296" spans="6:6" s="53" customFormat="1" x14ac:dyDescent="0.25">
      <c r="F1296" s="54"/>
    </row>
    <row r="1297" spans="6:6" s="53" customFormat="1" x14ac:dyDescent="0.25">
      <c r="F1297" s="54"/>
    </row>
    <row r="1298" spans="6:6" s="53" customFormat="1" x14ac:dyDescent="0.25">
      <c r="F1298" s="54"/>
    </row>
    <row r="1299" spans="6:6" s="53" customFormat="1" x14ac:dyDescent="0.25">
      <c r="F1299" s="54"/>
    </row>
    <row r="1300" spans="6:6" s="53" customFormat="1" x14ac:dyDescent="0.25">
      <c r="F1300" s="54"/>
    </row>
    <row r="1301" spans="6:6" s="53" customFormat="1" x14ac:dyDescent="0.25">
      <c r="F1301" s="54"/>
    </row>
    <row r="1302" spans="6:6" s="53" customFormat="1" x14ac:dyDescent="0.25">
      <c r="F1302" s="54"/>
    </row>
    <row r="1303" spans="6:6" s="53" customFormat="1" x14ac:dyDescent="0.25">
      <c r="F1303" s="54"/>
    </row>
    <row r="1304" spans="6:6" s="53" customFormat="1" x14ac:dyDescent="0.25">
      <c r="F1304" s="54"/>
    </row>
    <row r="1305" spans="6:6" s="53" customFormat="1" x14ac:dyDescent="0.25">
      <c r="F1305" s="54"/>
    </row>
    <row r="1306" spans="6:6" s="53" customFormat="1" x14ac:dyDescent="0.25">
      <c r="F1306" s="54"/>
    </row>
    <row r="1307" spans="6:6" s="53" customFormat="1" x14ac:dyDescent="0.25">
      <c r="F1307" s="54"/>
    </row>
    <row r="1308" spans="6:6" s="53" customFormat="1" x14ac:dyDescent="0.25">
      <c r="F1308" s="54"/>
    </row>
    <row r="1309" spans="6:6" s="53" customFormat="1" x14ac:dyDescent="0.25">
      <c r="F1309" s="54"/>
    </row>
    <row r="1310" spans="6:6" s="53" customFormat="1" x14ac:dyDescent="0.25">
      <c r="F1310" s="54"/>
    </row>
    <row r="1311" spans="6:6" s="53" customFormat="1" x14ac:dyDescent="0.25">
      <c r="F1311" s="54"/>
    </row>
    <row r="1312" spans="6:6" s="53" customFormat="1" x14ac:dyDescent="0.25">
      <c r="F1312" s="54"/>
    </row>
    <row r="1313" spans="6:6" s="53" customFormat="1" x14ac:dyDescent="0.25">
      <c r="F1313" s="54"/>
    </row>
    <row r="1314" spans="6:6" s="53" customFormat="1" x14ac:dyDescent="0.25">
      <c r="F1314" s="54"/>
    </row>
    <row r="1315" spans="6:6" s="53" customFormat="1" x14ac:dyDescent="0.25">
      <c r="F1315" s="54"/>
    </row>
    <row r="1316" spans="6:6" s="53" customFormat="1" x14ac:dyDescent="0.25">
      <c r="F1316" s="54"/>
    </row>
    <row r="1317" spans="6:6" s="53" customFormat="1" x14ac:dyDescent="0.25">
      <c r="F1317" s="54"/>
    </row>
    <row r="1318" spans="6:6" s="53" customFormat="1" x14ac:dyDescent="0.25">
      <c r="F1318" s="54"/>
    </row>
    <row r="1319" spans="6:6" s="53" customFormat="1" x14ac:dyDescent="0.25">
      <c r="F1319" s="54"/>
    </row>
    <row r="1320" spans="6:6" s="53" customFormat="1" x14ac:dyDescent="0.25">
      <c r="F1320" s="54"/>
    </row>
    <row r="1321" spans="6:6" s="53" customFormat="1" x14ac:dyDescent="0.25">
      <c r="F1321" s="54"/>
    </row>
    <row r="1322" spans="6:6" s="53" customFormat="1" x14ac:dyDescent="0.25">
      <c r="F1322" s="54"/>
    </row>
    <row r="1323" spans="6:6" s="53" customFormat="1" x14ac:dyDescent="0.25">
      <c r="F1323" s="54"/>
    </row>
    <row r="1324" spans="6:6" s="53" customFormat="1" x14ac:dyDescent="0.25">
      <c r="F1324" s="54"/>
    </row>
    <row r="1325" spans="6:6" s="53" customFormat="1" x14ac:dyDescent="0.25">
      <c r="F1325" s="54"/>
    </row>
    <row r="1326" spans="6:6" s="53" customFormat="1" x14ac:dyDescent="0.25">
      <c r="F1326" s="54"/>
    </row>
    <row r="1327" spans="6:6" s="53" customFormat="1" x14ac:dyDescent="0.25">
      <c r="F1327" s="54"/>
    </row>
    <row r="1328" spans="6:6" s="53" customFormat="1" x14ac:dyDescent="0.25">
      <c r="F1328" s="54"/>
    </row>
    <row r="1329" spans="6:6" s="53" customFormat="1" x14ac:dyDescent="0.25">
      <c r="F1329" s="54"/>
    </row>
    <row r="1330" spans="6:6" s="53" customFormat="1" x14ac:dyDescent="0.25">
      <c r="F1330" s="54"/>
    </row>
    <row r="1331" spans="6:6" s="53" customFormat="1" x14ac:dyDescent="0.25">
      <c r="F1331" s="54"/>
    </row>
    <row r="1332" spans="6:6" s="53" customFormat="1" x14ac:dyDescent="0.25">
      <c r="F1332" s="54"/>
    </row>
    <row r="1333" spans="6:6" s="53" customFormat="1" x14ac:dyDescent="0.25">
      <c r="F1333" s="54"/>
    </row>
    <row r="1334" spans="6:6" s="53" customFormat="1" x14ac:dyDescent="0.25">
      <c r="F1334" s="54"/>
    </row>
    <row r="1335" spans="6:6" s="53" customFormat="1" x14ac:dyDescent="0.25">
      <c r="F1335" s="54"/>
    </row>
    <row r="1336" spans="6:6" s="53" customFormat="1" x14ac:dyDescent="0.25">
      <c r="F1336" s="54"/>
    </row>
    <row r="1337" spans="6:6" s="53" customFormat="1" x14ac:dyDescent="0.25">
      <c r="F1337" s="54"/>
    </row>
    <row r="1338" spans="6:6" s="53" customFormat="1" x14ac:dyDescent="0.25">
      <c r="F1338" s="54"/>
    </row>
    <row r="1339" spans="6:6" s="53" customFormat="1" x14ac:dyDescent="0.25">
      <c r="F1339" s="54"/>
    </row>
    <row r="1340" spans="6:6" s="53" customFormat="1" x14ac:dyDescent="0.25">
      <c r="F1340" s="54"/>
    </row>
    <row r="1341" spans="6:6" s="53" customFormat="1" x14ac:dyDescent="0.25">
      <c r="F1341" s="54"/>
    </row>
    <row r="1342" spans="6:6" s="53" customFormat="1" x14ac:dyDescent="0.25">
      <c r="F1342" s="54"/>
    </row>
    <row r="1343" spans="6:6" s="53" customFormat="1" x14ac:dyDescent="0.25">
      <c r="F1343" s="54"/>
    </row>
    <row r="1344" spans="6:6" s="53" customFormat="1" x14ac:dyDescent="0.25">
      <c r="F1344" s="54"/>
    </row>
    <row r="1345" spans="6:6" s="53" customFormat="1" x14ac:dyDescent="0.25">
      <c r="F1345" s="54"/>
    </row>
    <row r="1346" spans="6:6" s="53" customFormat="1" x14ac:dyDescent="0.25">
      <c r="F1346" s="54"/>
    </row>
    <row r="1347" spans="6:6" s="53" customFormat="1" x14ac:dyDescent="0.25">
      <c r="F1347" s="54"/>
    </row>
    <row r="1348" spans="6:6" s="53" customFormat="1" x14ac:dyDescent="0.25">
      <c r="F1348" s="54"/>
    </row>
    <row r="1349" spans="6:6" s="53" customFormat="1" x14ac:dyDescent="0.25">
      <c r="F1349" s="54"/>
    </row>
    <row r="1350" spans="6:6" s="53" customFormat="1" x14ac:dyDescent="0.25">
      <c r="F1350" s="54"/>
    </row>
    <row r="1351" spans="6:6" s="53" customFormat="1" x14ac:dyDescent="0.25">
      <c r="F1351" s="54"/>
    </row>
    <row r="1352" spans="6:6" s="53" customFormat="1" x14ac:dyDescent="0.25">
      <c r="F1352" s="54"/>
    </row>
    <row r="1353" spans="6:6" s="53" customFormat="1" x14ac:dyDescent="0.25">
      <c r="F1353" s="54"/>
    </row>
    <row r="1354" spans="6:6" s="53" customFormat="1" x14ac:dyDescent="0.25">
      <c r="F1354" s="54"/>
    </row>
    <row r="1355" spans="6:6" s="53" customFormat="1" x14ac:dyDescent="0.25">
      <c r="F1355" s="54"/>
    </row>
    <row r="1356" spans="6:6" s="53" customFormat="1" x14ac:dyDescent="0.25">
      <c r="F1356" s="54"/>
    </row>
    <row r="1357" spans="6:6" s="53" customFormat="1" x14ac:dyDescent="0.25">
      <c r="F1357" s="54"/>
    </row>
    <row r="1358" spans="6:6" s="53" customFormat="1" x14ac:dyDescent="0.25">
      <c r="F1358" s="54"/>
    </row>
    <row r="1359" spans="6:6" s="53" customFormat="1" x14ac:dyDescent="0.25">
      <c r="F1359" s="54"/>
    </row>
    <row r="1360" spans="6:6" s="53" customFormat="1" x14ac:dyDescent="0.25">
      <c r="F1360" s="54"/>
    </row>
    <row r="1361" spans="6:6" s="53" customFormat="1" x14ac:dyDescent="0.25">
      <c r="F1361" s="54"/>
    </row>
    <row r="1362" spans="6:6" s="53" customFormat="1" x14ac:dyDescent="0.25">
      <c r="F1362" s="54"/>
    </row>
    <row r="1363" spans="6:6" s="53" customFormat="1" x14ac:dyDescent="0.25">
      <c r="F1363" s="54"/>
    </row>
    <row r="1364" spans="6:6" s="53" customFormat="1" x14ac:dyDescent="0.25">
      <c r="F1364" s="54"/>
    </row>
    <row r="1365" spans="6:6" s="53" customFormat="1" x14ac:dyDescent="0.25">
      <c r="F1365" s="54"/>
    </row>
    <row r="1366" spans="6:6" s="53" customFormat="1" x14ac:dyDescent="0.25">
      <c r="F1366" s="54"/>
    </row>
    <row r="1367" spans="6:6" s="53" customFormat="1" x14ac:dyDescent="0.25">
      <c r="F1367" s="54"/>
    </row>
    <row r="1368" spans="6:6" s="53" customFormat="1" x14ac:dyDescent="0.25">
      <c r="F1368" s="54"/>
    </row>
    <row r="1369" spans="6:6" s="53" customFormat="1" x14ac:dyDescent="0.25">
      <c r="F1369" s="54"/>
    </row>
    <row r="1370" spans="6:6" s="53" customFormat="1" x14ac:dyDescent="0.25">
      <c r="F1370" s="54"/>
    </row>
    <row r="1371" spans="6:6" s="53" customFormat="1" x14ac:dyDescent="0.25">
      <c r="F1371" s="54"/>
    </row>
    <row r="1372" spans="6:6" s="53" customFormat="1" x14ac:dyDescent="0.25">
      <c r="F1372" s="54"/>
    </row>
    <row r="1373" spans="6:6" s="53" customFormat="1" x14ac:dyDescent="0.25">
      <c r="F1373" s="54"/>
    </row>
    <row r="1374" spans="6:6" s="53" customFormat="1" x14ac:dyDescent="0.25">
      <c r="F1374" s="54"/>
    </row>
    <row r="1375" spans="6:6" s="53" customFormat="1" x14ac:dyDescent="0.25">
      <c r="F1375" s="54"/>
    </row>
    <row r="1376" spans="6:6" s="53" customFormat="1" x14ac:dyDescent="0.25">
      <c r="F1376" s="54"/>
    </row>
    <row r="1377" spans="6:6" s="53" customFormat="1" x14ac:dyDescent="0.25">
      <c r="F1377" s="54"/>
    </row>
    <row r="1378" spans="6:6" s="53" customFormat="1" x14ac:dyDescent="0.25">
      <c r="F1378" s="54"/>
    </row>
    <row r="1379" spans="6:6" s="53" customFormat="1" x14ac:dyDescent="0.25">
      <c r="F1379" s="54"/>
    </row>
    <row r="1380" spans="6:6" s="53" customFormat="1" x14ac:dyDescent="0.25">
      <c r="F1380" s="54"/>
    </row>
    <row r="1381" spans="6:6" s="53" customFormat="1" x14ac:dyDescent="0.25">
      <c r="F1381" s="54"/>
    </row>
    <row r="1382" spans="6:6" s="53" customFormat="1" x14ac:dyDescent="0.25">
      <c r="F1382" s="54"/>
    </row>
    <row r="1383" spans="6:6" s="53" customFormat="1" x14ac:dyDescent="0.25">
      <c r="F1383" s="54"/>
    </row>
    <row r="1384" spans="6:6" s="53" customFormat="1" x14ac:dyDescent="0.25">
      <c r="F1384" s="54"/>
    </row>
    <row r="1385" spans="6:6" s="53" customFormat="1" x14ac:dyDescent="0.25">
      <c r="F1385" s="54"/>
    </row>
    <row r="1386" spans="6:6" s="53" customFormat="1" x14ac:dyDescent="0.25">
      <c r="F1386" s="54"/>
    </row>
    <row r="1387" spans="6:6" s="53" customFormat="1" x14ac:dyDescent="0.25">
      <c r="F1387" s="54"/>
    </row>
    <row r="1388" spans="6:6" s="53" customFormat="1" x14ac:dyDescent="0.25">
      <c r="F1388" s="54"/>
    </row>
    <row r="1389" spans="6:6" s="53" customFormat="1" x14ac:dyDescent="0.25">
      <c r="F1389" s="54"/>
    </row>
    <row r="1390" spans="6:6" s="53" customFormat="1" x14ac:dyDescent="0.25">
      <c r="F1390" s="54"/>
    </row>
    <row r="1391" spans="6:6" s="53" customFormat="1" x14ac:dyDescent="0.25">
      <c r="F1391" s="54"/>
    </row>
    <row r="1392" spans="6:6" s="53" customFormat="1" x14ac:dyDescent="0.25">
      <c r="F1392" s="54"/>
    </row>
    <row r="1393" spans="6:6" s="53" customFormat="1" x14ac:dyDescent="0.25">
      <c r="F1393" s="54"/>
    </row>
    <row r="1394" spans="6:6" s="53" customFormat="1" x14ac:dyDescent="0.25">
      <c r="F1394" s="54"/>
    </row>
    <row r="1395" spans="6:6" s="53" customFormat="1" x14ac:dyDescent="0.25">
      <c r="F1395" s="54"/>
    </row>
    <row r="1396" spans="6:6" s="53" customFormat="1" x14ac:dyDescent="0.25">
      <c r="F1396" s="54"/>
    </row>
    <row r="1397" spans="6:6" s="53" customFormat="1" x14ac:dyDescent="0.25">
      <c r="F1397" s="54"/>
    </row>
    <row r="1398" spans="6:6" s="53" customFormat="1" x14ac:dyDescent="0.25">
      <c r="F1398" s="54"/>
    </row>
    <row r="1399" spans="6:6" s="53" customFormat="1" x14ac:dyDescent="0.25">
      <c r="F1399" s="54"/>
    </row>
    <row r="1400" spans="6:6" s="53" customFormat="1" x14ac:dyDescent="0.25">
      <c r="F1400" s="54"/>
    </row>
    <row r="1401" spans="6:6" s="53" customFormat="1" x14ac:dyDescent="0.25">
      <c r="F1401" s="54"/>
    </row>
    <row r="1402" spans="6:6" s="53" customFormat="1" x14ac:dyDescent="0.25">
      <c r="F1402" s="54"/>
    </row>
    <row r="1403" spans="6:6" s="53" customFormat="1" x14ac:dyDescent="0.25">
      <c r="F1403" s="54"/>
    </row>
    <row r="1404" spans="6:6" s="53" customFormat="1" x14ac:dyDescent="0.25">
      <c r="F1404" s="54"/>
    </row>
    <row r="1405" spans="6:6" s="53" customFormat="1" x14ac:dyDescent="0.25">
      <c r="F1405" s="54"/>
    </row>
    <row r="1406" spans="6:6" s="53" customFormat="1" x14ac:dyDescent="0.25">
      <c r="F1406" s="54"/>
    </row>
    <row r="1407" spans="6:6" s="53" customFormat="1" x14ac:dyDescent="0.25">
      <c r="F1407" s="54"/>
    </row>
    <row r="1408" spans="6:6" s="53" customFormat="1" x14ac:dyDescent="0.25">
      <c r="F1408" s="54"/>
    </row>
    <row r="1409" spans="6:6" s="53" customFormat="1" x14ac:dyDescent="0.25">
      <c r="F1409" s="54"/>
    </row>
    <row r="1410" spans="6:6" s="53" customFormat="1" x14ac:dyDescent="0.25">
      <c r="F1410" s="54"/>
    </row>
    <row r="1411" spans="6:6" s="53" customFormat="1" x14ac:dyDescent="0.25">
      <c r="F1411" s="54"/>
    </row>
    <row r="1412" spans="6:6" s="53" customFormat="1" x14ac:dyDescent="0.25">
      <c r="F1412" s="54"/>
    </row>
    <row r="1413" spans="6:6" s="53" customFormat="1" x14ac:dyDescent="0.25">
      <c r="F1413" s="54"/>
    </row>
    <row r="1414" spans="6:6" s="53" customFormat="1" x14ac:dyDescent="0.25">
      <c r="F1414" s="54"/>
    </row>
    <row r="1415" spans="6:6" s="53" customFormat="1" x14ac:dyDescent="0.25">
      <c r="F1415" s="54"/>
    </row>
    <row r="1416" spans="6:6" s="53" customFormat="1" x14ac:dyDescent="0.25">
      <c r="F1416" s="54"/>
    </row>
    <row r="1417" spans="6:6" s="53" customFormat="1" x14ac:dyDescent="0.25">
      <c r="F1417" s="54"/>
    </row>
    <row r="1418" spans="6:6" s="53" customFormat="1" x14ac:dyDescent="0.25">
      <c r="F1418" s="54"/>
    </row>
    <row r="1419" spans="6:6" s="53" customFormat="1" x14ac:dyDescent="0.25">
      <c r="F1419" s="54"/>
    </row>
    <row r="1420" spans="6:6" s="53" customFormat="1" x14ac:dyDescent="0.25">
      <c r="F1420" s="54"/>
    </row>
    <row r="1421" spans="6:6" s="53" customFormat="1" x14ac:dyDescent="0.25">
      <c r="F1421" s="54"/>
    </row>
    <row r="1422" spans="6:6" s="53" customFormat="1" x14ac:dyDescent="0.25">
      <c r="F1422" s="54"/>
    </row>
    <row r="1423" spans="6:6" s="53" customFormat="1" x14ac:dyDescent="0.25">
      <c r="F1423" s="54"/>
    </row>
    <row r="1424" spans="6:6" s="53" customFormat="1" x14ac:dyDescent="0.25">
      <c r="F1424" s="54"/>
    </row>
    <row r="1425" spans="6:6" s="53" customFormat="1" x14ac:dyDescent="0.25">
      <c r="F1425" s="54"/>
    </row>
    <row r="1426" spans="6:6" s="53" customFormat="1" x14ac:dyDescent="0.25">
      <c r="F1426" s="54"/>
    </row>
    <row r="1427" spans="6:6" s="53" customFormat="1" x14ac:dyDescent="0.25">
      <c r="F1427" s="54"/>
    </row>
    <row r="1428" spans="6:6" s="53" customFormat="1" x14ac:dyDescent="0.25">
      <c r="F1428" s="54"/>
    </row>
    <row r="1429" spans="6:6" s="53" customFormat="1" x14ac:dyDescent="0.25">
      <c r="F1429" s="54"/>
    </row>
    <row r="1430" spans="6:6" s="53" customFormat="1" x14ac:dyDescent="0.25">
      <c r="F1430" s="54"/>
    </row>
    <row r="1431" spans="6:6" s="53" customFormat="1" x14ac:dyDescent="0.25">
      <c r="F1431" s="54"/>
    </row>
    <row r="1432" spans="6:6" s="53" customFormat="1" x14ac:dyDescent="0.25">
      <c r="F1432" s="54"/>
    </row>
    <row r="1433" spans="6:6" s="53" customFormat="1" x14ac:dyDescent="0.25">
      <c r="F1433" s="54"/>
    </row>
    <row r="1434" spans="6:6" s="53" customFormat="1" x14ac:dyDescent="0.25">
      <c r="F1434" s="54"/>
    </row>
    <row r="1435" spans="6:6" s="53" customFormat="1" x14ac:dyDescent="0.25">
      <c r="F1435" s="54"/>
    </row>
    <row r="1436" spans="6:6" s="53" customFormat="1" x14ac:dyDescent="0.25">
      <c r="F1436" s="54"/>
    </row>
    <row r="1437" spans="6:6" s="53" customFormat="1" x14ac:dyDescent="0.25">
      <c r="F1437" s="54"/>
    </row>
    <row r="1438" spans="6:6" s="53" customFormat="1" x14ac:dyDescent="0.25">
      <c r="F1438" s="54"/>
    </row>
    <row r="1439" spans="6:6" s="53" customFormat="1" x14ac:dyDescent="0.25">
      <c r="F1439" s="54"/>
    </row>
    <row r="1440" spans="6:6" s="53" customFormat="1" x14ac:dyDescent="0.25">
      <c r="F1440" s="54"/>
    </row>
    <row r="1441" spans="6:6" s="53" customFormat="1" x14ac:dyDescent="0.25">
      <c r="F1441" s="54"/>
    </row>
    <row r="1442" spans="6:6" s="53" customFormat="1" x14ac:dyDescent="0.25">
      <c r="F1442" s="54"/>
    </row>
    <row r="1443" spans="6:6" s="53" customFormat="1" x14ac:dyDescent="0.25">
      <c r="F1443" s="54"/>
    </row>
    <row r="1444" spans="6:6" s="53" customFormat="1" x14ac:dyDescent="0.25">
      <c r="F1444" s="54"/>
    </row>
    <row r="1445" spans="6:6" s="53" customFormat="1" x14ac:dyDescent="0.25">
      <c r="F1445" s="54"/>
    </row>
    <row r="1446" spans="6:6" s="53" customFormat="1" x14ac:dyDescent="0.25">
      <c r="F1446" s="54"/>
    </row>
    <row r="1447" spans="6:6" s="53" customFormat="1" x14ac:dyDescent="0.25">
      <c r="F1447" s="54"/>
    </row>
    <row r="1448" spans="6:6" s="53" customFormat="1" x14ac:dyDescent="0.25">
      <c r="F1448" s="54"/>
    </row>
    <row r="1449" spans="6:6" s="53" customFormat="1" x14ac:dyDescent="0.25">
      <c r="F1449" s="54"/>
    </row>
    <row r="1450" spans="6:6" s="53" customFormat="1" x14ac:dyDescent="0.25">
      <c r="F1450" s="54"/>
    </row>
    <row r="1451" spans="6:6" s="53" customFormat="1" x14ac:dyDescent="0.25">
      <c r="F1451" s="54"/>
    </row>
    <row r="1452" spans="6:6" s="53" customFormat="1" x14ac:dyDescent="0.25">
      <c r="F1452" s="54"/>
    </row>
    <row r="1453" spans="6:6" s="53" customFormat="1" x14ac:dyDescent="0.25">
      <c r="F1453" s="54"/>
    </row>
    <row r="1454" spans="6:6" s="53" customFormat="1" x14ac:dyDescent="0.25">
      <c r="F1454" s="54"/>
    </row>
    <row r="1455" spans="6:6" s="53" customFormat="1" x14ac:dyDescent="0.25">
      <c r="F1455" s="54"/>
    </row>
    <row r="1456" spans="6:6" s="53" customFormat="1" x14ac:dyDescent="0.25">
      <c r="F1456" s="54"/>
    </row>
    <row r="1457" spans="6:6" s="53" customFormat="1" x14ac:dyDescent="0.25">
      <c r="F1457" s="54"/>
    </row>
    <row r="1458" spans="6:6" s="53" customFormat="1" x14ac:dyDescent="0.25">
      <c r="F1458" s="54"/>
    </row>
    <row r="1459" spans="6:6" s="53" customFormat="1" x14ac:dyDescent="0.25">
      <c r="F1459" s="54"/>
    </row>
    <row r="1460" spans="6:6" s="53" customFormat="1" x14ac:dyDescent="0.25">
      <c r="F1460" s="54"/>
    </row>
    <row r="1461" spans="6:6" s="53" customFormat="1" x14ac:dyDescent="0.25">
      <c r="F1461" s="54"/>
    </row>
    <row r="1462" spans="6:6" s="53" customFormat="1" x14ac:dyDescent="0.25">
      <c r="F1462" s="54"/>
    </row>
    <row r="1463" spans="6:6" s="53" customFormat="1" x14ac:dyDescent="0.25">
      <c r="F1463" s="54"/>
    </row>
    <row r="1464" spans="6:6" s="53" customFormat="1" x14ac:dyDescent="0.25">
      <c r="F1464" s="54"/>
    </row>
    <row r="1465" spans="6:6" s="53" customFormat="1" x14ac:dyDescent="0.25">
      <c r="F1465" s="54"/>
    </row>
    <row r="1466" spans="6:6" s="53" customFormat="1" x14ac:dyDescent="0.25">
      <c r="F1466" s="54"/>
    </row>
    <row r="1467" spans="6:6" s="53" customFormat="1" x14ac:dyDescent="0.25">
      <c r="F1467" s="54"/>
    </row>
    <row r="1468" spans="6:6" s="53" customFormat="1" x14ac:dyDescent="0.25">
      <c r="F1468" s="54"/>
    </row>
    <row r="1469" spans="6:6" s="53" customFormat="1" x14ac:dyDescent="0.25">
      <c r="F1469" s="54"/>
    </row>
    <row r="1470" spans="6:6" s="53" customFormat="1" x14ac:dyDescent="0.25">
      <c r="F1470" s="54"/>
    </row>
    <row r="1471" spans="6:6" s="53" customFormat="1" x14ac:dyDescent="0.25">
      <c r="F1471" s="54"/>
    </row>
    <row r="1472" spans="6:6" s="53" customFormat="1" x14ac:dyDescent="0.25">
      <c r="F1472" s="54"/>
    </row>
    <row r="1473" spans="6:6" s="53" customFormat="1" x14ac:dyDescent="0.25">
      <c r="F1473" s="54"/>
    </row>
    <row r="1474" spans="6:6" s="53" customFormat="1" x14ac:dyDescent="0.25">
      <c r="F1474" s="54"/>
    </row>
    <row r="1475" spans="6:6" s="53" customFormat="1" x14ac:dyDescent="0.25">
      <c r="F1475" s="54"/>
    </row>
    <row r="1476" spans="6:6" s="53" customFormat="1" x14ac:dyDescent="0.25">
      <c r="F1476" s="54"/>
    </row>
    <row r="1477" spans="6:6" s="53" customFormat="1" x14ac:dyDescent="0.25">
      <c r="F1477" s="54"/>
    </row>
    <row r="1478" spans="6:6" s="53" customFormat="1" x14ac:dyDescent="0.25">
      <c r="F1478" s="54"/>
    </row>
    <row r="1479" spans="6:6" s="53" customFormat="1" x14ac:dyDescent="0.25">
      <c r="F1479" s="54"/>
    </row>
    <row r="1480" spans="6:6" s="53" customFormat="1" x14ac:dyDescent="0.25">
      <c r="F1480" s="54"/>
    </row>
    <row r="1481" spans="6:6" s="53" customFormat="1" x14ac:dyDescent="0.25">
      <c r="F1481" s="54"/>
    </row>
    <row r="1482" spans="6:6" s="53" customFormat="1" x14ac:dyDescent="0.25">
      <c r="F1482" s="54"/>
    </row>
    <row r="1483" spans="6:6" s="53" customFormat="1" x14ac:dyDescent="0.25">
      <c r="F1483" s="54"/>
    </row>
    <row r="1484" spans="6:6" s="53" customFormat="1" x14ac:dyDescent="0.25">
      <c r="F1484" s="54"/>
    </row>
    <row r="1485" spans="6:6" s="53" customFormat="1" x14ac:dyDescent="0.25">
      <c r="F1485" s="54"/>
    </row>
    <row r="1486" spans="6:6" s="53" customFormat="1" x14ac:dyDescent="0.25">
      <c r="F1486" s="54"/>
    </row>
    <row r="1487" spans="6:6" s="53" customFormat="1" x14ac:dyDescent="0.25">
      <c r="F1487" s="54"/>
    </row>
    <row r="1488" spans="6:6" s="53" customFormat="1" x14ac:dyDescent="0.25">
      <c r="F1488" s="54"/>
    </row>
    <row r="1489" spans="6:6" s="53" customFormat="1" x14ac:dyDescent="0.25">
      <c r="F1489" s="54"/>
    </row>
    <row r="1490" spans="6:6" s="53" customFormat="1" x14ac:dyDescent="0.25">
      <c r="F1490" s="54"/>
    </row>
    <row r="1491" spans="6:6" s="53" customFormat="1" x14ac:dyDescent="0.25">
      <c r="F1491" s="54"/>
    </row>
    <row r="1492" spans="6:6" s="53" customFormat="1" x14ac:dyDescent="0.25">
      <c r="F1492" s="54"/>
    </row>
    <row r="1493" spans="6:6" s="53" customFormat="1" x14ac:dyDescent="0.25">
      <c r="F1493" s="54"/>
    </row>
    <row r="1494" spans="6:6" s="53" customFormat="1" x14ac:dyDescent="0.25">
      <c r="F1494" s="54"/>
    </row>
    <row r="1495" spans="6:6" s="53" customFormat="1" x14ac:dyDescent="0.25">
      <c r="F1495" s="54"/>
    </row>
    <row r="1496" spans="6:6" s="53" customFormat="1" x14ac:dyDescent="0.25">
      <c r="F1496" s="54"/>
    </row>
    <row r="1497" spans="6:6" s="53" customFormat="1" x14ac:dyDescent="0.25">
      <c r="F1497" s="54"/>
    </row>
    <row r="1498" spans="6:6" s="53" customFormat="1" x14ac:dyDescent="0.25">
      <c r="F1498" s="54"/>
    </row>
    <row r="1499" spans="6:6" s="53" customFormat="1" x14ac:dyDescent="0.25">
      <c r="F1499" s="54"/>
    </row>
    <row r="1500" spans="6:6" s="53" customFormat="1" x14ac:dyDescent="0.25">
      <c r="F1500" s="54"/>
    </row>
    <row r="1501" spans="6:6" s="53" customFormat="1" x14ac:dyDescent="0.25">
      <c r="F1501" s="54"/>
    </row>
    <row r="1502" spans="6:6" s="53" customFormat="1" x14ac:dyDescent="0.25">
      <c r="F1502" s="54"/>
    </row>
    <row r="1503" spans="6:6" s="53" customFormat="1" x14ac:dyDescent="0.25">
      <c r="F1503" s="54"/>
    </row>
    <row r="1504" spans="6:6" s="53" customFormat="1" x14ac:dyDescent="0.25">
      <c r="F1504" s="54"/>
    </row>
    <row r="1505" spans="6:6" s="53" customFormat="1" x14ac:dyDescent="0.25">
      <c r="F1505" s="54"/>
    </row>
    <row r="1506" spans="6:6" s="53" customFormat="1" x14ac:dyDescent="0.25">
      <c r="F1506" s="54"/>
    </row>
    <row r="1507" spans="6:6" s="53" customFormat="1" x14ac:dyDescent="0.25">
      <c r="F1507" s="54"/>
    </row>
    <row r="1508" spans="6:6" s="53" customFormat="1" x14ac:dyDescent="0.25">
      <c r="F1508" s="54"/>
    </row>
    <row r="1509" spans="6:6" s="53" customFormat="1" x14ac:dyDescent="0.25">
      <c r="F1509" s="54"/>
    </row>
    <row r="1510" spans="6:6" s="53" customFormat="1" x14ac:dyDescent="0.25">
      <c r="F1510" s="54"/>
    </row>
    <row r="1511" spans="6:6" s="53" customFormat="1" x14ac:dyDescent="0.25">
      <c r="F1511" s="54"/>
    </row>
    <row r="1512" spans="6:6" s="53" customFormat="1" x14ac:dyDescent="0.25">
      <c r="F1512" s="54"/>
    </row>
    <row r="1513" spans="6:6" s="53" customFormat="1" x14ac:dyDescent="0.25">
      <c r="F1513" s="54"/>
    </row>
    <row r="1514" spans="6:6" s="53" customFormat="1" x14ac:dyDescent="0.25">
      <c r="F1514" s="54"/>
    </row>
    <row r="1515" spans="6:6" s="53" customFormat="1" x14ac:dyDescent="0.25">
      <c r="F1515" s="54"/>
    </row>
    <row r="1516" spans="6:6" s="53" customFormat="1" x14ac:dyDescent="0.25">
      <c r="F1516" s="54"/>
    </row>
    <row r="1517" spans="6:6" s="53" customFormat="1" x14ac:dyDescent="0.25">
      <c r="F1517" s="54"/>
    </row>
    <row r="1518" spans="6:6" s="53" customFormat="1" x14ac:dyDescent="0.25">
      <c r="F1518" s="54"/>
    </row>
    <row r="1519" spans="6:6" s="53" customFormat="1" x14ac:dyDescent="0.25">
      <c r="F1519" s="54"/>
    </row>
    <row r="1520" spans="6:6" s="53" customFormat="1" x14ac:dyDescent="0.25">
      <c r="F1520" s="54"/>
    </row>
    <row r="1521" spans="6:6" s="53" customFormat="1" x14ac:dyDescent="0.25">
      <c r="F1521" s="54"/>
    </row>
    <row r="1522" spans="6:6" s="53" customFormat="1" x14ac:dyDescent="0.25">
      <c r="F1522" s="54"/>
    </row>
    <row r="1523" spans="6:6" s="53" customFormat="1" x14ac:dyDescent="0.25">
      <c r="F1523" s="54"/>
    </row>
    <row r="1524" spans="6:6" s="53" customFormat="1" x14ac:dyDescent="0.25">
      <c r="F1524" s="54"/>
    </row>
    <row r="1525" spans="6:6" s="53" customFormat="1" x14ac:dyDescent="0.25">
      <c r="F1525" s="54"/>
    </row>
    <row r="1526" spans="6:6" s="53" customFormat="1" x14ac:dyDescent="0.25">
      <c r="F1526" s="54"/>
    </row>
    <row r="1527" spans="6:6" s="53" customFormat="1" x14ac:dyDescent="0.25">
      <c r="F1527" s="54"/>
    </row>
    <row r="1528" spans="6:6" s="53" customFormat="1" x14ac:dyDescent="0.25">
      <c r="F1528" s="54"/>
    </row>
    <row r="1529" spans="6:6" s="53" customFormat="1" x14ac:dyDescent="0.25">
      <c r="F1529" s="54"/>
    </row>
    <row r="1530" spans="6:6" s="53" customFormat="1" x14ac:dyDescent="0.25">
      <c r="F1530" s="54"/>
    </row>
    <row r="1531" spans="6:6" s="53" customFormat="1" x14ac:dyDescent="0.25">
      <c r="F1531" s="54"/>
    </row>
    <row r="1532" spans="6:6" s="53" customFormat="1" x14ac:dyDescent="0.25">
      <c r="F1532" s="54"/>
    </row>
    <row r="1533" spans="6:6" s="53" customFormat="1" x14ac:dyDescent="0.25">
      <c r="F1533" s="54"/>
    </row>
    <row r="1534" spans="6:6" s="53" customFormat="1" x14ac:dyDescent="0.25">
      <c r="F1534" s="54"/>
    </row>
    <row r="1535" spans="6:6" s="53" customFormat="1" x14ac:dyDescent="0.25">
      <c r="F1535" s="54"/>
    </row>
    <row r="1536" spans="6:6" s="53" customFormat="1" x14ac:dyDescent="0.25">
      <c r="F1536" s="54"/>
    </row>
    <row r="1537" spans="6:6" s="53" customFormat="1" x14ac:dyDescent="0.25">
      <c r="F1537" s="54"/>
    </row>
    <row r="1538" spans="6:6" s="53" customFormat="1" x14ac:dyDescent="0.25">
      <c r="F1538" s="54"/>
    </row>
    <row r="1539" spans="6:6" s="53" customFormat="1" x14ac:dyDescent="0.25">
      <c r="F1539" s="54"/>
    </row>
    <row r="1540" spans="6:6" s="53" customFormat="1" x14ac:dyDescent="0.25">
      <c r="F1540" s="54"/>
    </row>
    <row r="1541" spans="6:6" s="53" customFormat="1" x14ac:dyDescent="0.25">
      <c r="F1541" s="54"/>
    </row>
    <row r="1542" spans="6:6" s="53" customFormat="1" x14ac:dyDescent="0.25">
      <c r="F1542" s="54"/>
    </row>
    <row r="1543" spans="6:6" s="53" customFormat="1" x14ac:dyDescent="0.25">
      <c r="F1543" s="54"/>
    </row>
    <row r="1544" spans="6:6" s="53" customFormat="1" x14ac:dyDescent="0.25">
      <c r="F1544" s="54"/>
    </row>
    <row r="1545" spans="6:6" s="53" customFormat="1" x14ac:dyDescent="0.25">
      <c r="F1545" s="54"/>
    </row>
    <row r="1546" spans="6:6" s="53" customFormat="1" x14ac:dyDescent="0.25">
      <c r="F1546" s="54"/>
    </row>
    <row r="1547" spans="6:6" s="53" customFormat="1" x14ac:dyDescent="0.25">
      <c r="F1547" s="54"/>
    </row>
    <row r="1548" spans="6:6" s="53" customFormat="1" x14ac:dyDescent="0.25">
      <c r="F1548" s="54"/>
    </row>
    <row r="1549" spans="6:6" s="53" customFormat="1" x14ac:dyDescent="0.25">
      <c r="F1549" s="54"/>
    </row>
    <row r="1550" spans="6:6" s="53" customFormat="1" x14ac:dyDescent="0.25">
      <c r="F1550" s="54"/>
    </row>
    <row r="1551" spans="6:6" s="53" customFormat="1" x14ac:dyDescent="0.25">
      <c r="F1551" s="54"/>
    </row>
    <row r="1552" spans="6:6" s="53" customFormat="1" x14ac:dyDescent="0.25">
      <c r="F1552" s="54"/>
    </row>
    <row r="1553" spans="6:6" s="53" customFormat="1" x14ac:dyDescent="0.25">
      <c r="F1553" s="54"/>
    </row>
    <row r="1554" spans="6:6" s="53" customFormat="1" x14ac:dyDescent="0.25">
      <c r="F1554" s="54"/>
    </row>
    <row r="1555" spans="6:6" s="53" customFormat="1" x14ac:dyDescent="0.25">
      <c r="F1555" s="54"/>
    </row>
    <row r="1556" spans="6:6" s="53" customFormat="1" x14ac:dyDescent="0.25">
      <c r="F1556" s="54"/>
    </row>
    <row r="1557" spans="6:6" s="53" customFormat="1" x14ac:dyDescent="0.25">
      <c r="F1557" s="54"/>
    </row>
    <row r="1558" spans="6:6" s="53" customFormat="1" x14ac:dyDescent="0.25">
      <c r="F1558" s="54"/>
    </row>
    <row r="1559" spans="6:6" s="53" customFormat="1" x14ac:dyDescent="0.25">
      <c r="F1559" s="54"/>
    </row>
    <row r="1560" spans="6:6" s="53" customFormat="1" x14ac:dyDescent="0.25">
      <c r="F1560" s="54"/>
    </row>
    <row r="1561" spans="6:6" s="53" customFormat="1" x14ac:dyDescent="0.25">
      <c r="F1561" s="54"/>
    </row>
    <row r="1562" spans="6:6" s="53" customFormat="1" x14ac:dyDescent="0.25">
      <c r="F1562" s="54"/>
    </row>
    <row r="1563" spans="6:6" s="53" customFormat="1" x14ac:dyDescent="0.25">
      <c r="F1563" s="54"/>
    </row>
    <row r="1564" spans="6:6" s="53" customFormat="1" x14ac:dyDescent="0.25">
      <c r="F1564" s="54"/>
    </row>
    <row r="1565" spans="6:6" s="53" customFormat="1" x14ac:dyDescent="0.25">
      <c r="F1565" s="54"/>
    </row>
    <row r="1566" spans="6:6" s="53" customFormat="1" x14ac:dyDescent="0.25">
      <c r="F1566" s="54"/>
    </row>
    <row r="1567" spans="6:6" s="53" customFormat="1" x14ac:dyDescent="0.25">
      <c r="F1567" s="54"/>
    </row>
    <row r="1568" spans="6:6" s="53" customFormat="1" x14ac:dyDescent="0.25">
      <c r="F1568" s="54"/>
    </row>
    <row r="1569" spans="6:6" s="53" customFormat="1" x14ac:dyDescent="0.25">
      <c r="F1569" s="54"/>
    </row>
    <row r="1570" spans="6:6" s="53" customFormat="1" x14ac:dyDescent="0.25">
      <c r="F1570" s="54"/>
    </row>
    <row r="1571" spans="6:6" s="53" customFormat="1" x14ac:dyDescent="0.25">
      <c r="F1571" s="54"/>
    </row>
    <row r="1572" spans="6:6" s="53" customFormat="1" x14ac:dyDescent="0.25">
      <c r="F1572" s="54"/>
    </row>
    <row r="1573" spans="6:6" s="53" customFormat="1" x14ac:dyDescent="0.25">
      <c r="F1573" s="54"/>
    </row>
    <row r="1574" spans="6:6" s="53" customFormat="1" x14ac:dyDescent="0.25">
      <c r="F1574" s="54"/>
    </row>
    <row r="1575" spans="6:6" s="53" customFormat="1" x14ac:dyDescent="0.25">
      <c r="F1575" s="54"/>
    </row>
    <row r="1576" spans="6:6" s="53" customFormat="1" x14ac:dyDescent="0.25">
      <c r="F1576" s="54"/>
    </row>
    <row r="1577" spans="6:6" s="53" customFormat="1" x14ac:dyDescent="0.25">
      <c r="F1577" s="54"/>
    </row>
    <row r="1578" spans="6:6" s="53" customFormat="1" x14ac:dyDescent="0.25">
      <c r="F1578" s="54"/>
    </row>
    <row r="1579" spans="6:6" s="53" customFormat="1" x14ac:dyDescent="0.25">
      <c r="F1579" s="54"/>
    </row>
    <row r="1580" spans="6:6" s="53" customFormat="1" x14ac:dyDescent="0.25">
      <c r="F1580" s="54"/>
    </row>
    <row r="1581" spans="6:6" s="53" customFormat="1" x14ac:dyDescent="0.25">
      <c r="F1581" s="54"/>
    </row>
    <row r="1582" spans="6:6" s="53" customFormat="1" x14ac:dyDescent="0.25">
      <c r="F1582" s="54"/>
    </row>
    <row r="1583" spans="6:6" s="53" customFormat="1" x14ac:dyDescent="0.25">
      <c r="F1583" s="54"/>
    </row>
    <row r="1584" spans="6:6" s="53" customFormat="1" x14ac:dyDescent="0.25">
      <c r="F1584" s="54"/>
    </row>
    <row r="1585" spans="6:6" s="53" customFormat="1" x14ac:dyDescent="0.25">
      <c r="F1585" s="54"/>
    </row>
    <row r="1586" spans="6:6" s="53" customFormat="1" x14ac:dyDescent="0.25">
      <c r="F1586" s="54"/>
    </row>
    <row r="1587" spans="6:6" s="53" customFormat="1" x14ac:dyDescent="0.25">
      <c r="F1587" s="54"/>
    </row>
    <row r="1588" spans="6:6" s="53" customFormat="1" x14ac:dyDescent="0.25">
      <c r="F1588" s="54"/>
    </row>
    <row r="1589" spans="6:6" s="53" customFormat="1" x14ac:dyDescent="0.25">
      <c r="F1589" s="54"/>
    </row>
    <row r="1590" spans="6:6" s="53" customFormat="1" x14ac:dyDescent="0.25">
      <c r="F1590" s="54"/>
    </row>
    <row r="1591" spans="6:6" s="53" customFormat="1" x14ac:dyDescent="0.25">
      <c r="F1591" s="54"/>
    </row>
    <row r="1592" spans="6:6" s="53" customFormat="1" x14ac:dyDescent="0.25">
      <c r="F1592" s="54"/>
    </row>
    <row r="1593" spans="6:6" s="53" customFormat="1" x14ac:dyDescent="0.25">
      <c r="F1593" s="54"/>
    </row>
    <row r="1594" spans="6:6" s="53" customFormat="1" x14ac:dyDescent="0.25">
      <c r="F1594" s="54"/>
    </row>
    <row r="1595" spans="6:6" s="53" customFormat="1" x14ac:dyDescent="0.25">
      <c r="F1595" s="54"/>
    </row>
    <row r="1596" spans="6:6" s="53" customFormat="1" x14ac:dyDescent="0.25">
      <c r="F1596" s="54"/>
    </row>
    <row r="1597" spans="6:6" s="53" customFormat="1" x14ac:dyDescent="0.25">
      <c r="F1597" s="54"/>
    </row>
    <row r="1598" spans="6:6" s="53" customFormat="1" x14ac:dyDescent="0.25">
      <c r="F1598" s="54"/>
    </row>
    <row r="1599" spans="6:6" s="53" customFormat="1" x14ac:dyDescent="0.25">
      <c r="F1599" s="54"/>
    </row>
    <row r="1600" spans="6:6" s="53" customFormat="1" x14ac:dyDescent="0.25">
      <c r="F1600" s="54"/>
    </row>
    <row r="1601" spans="6:6" s="53" customFormat="1" x14ac:dyDescent="0.25">
      <c r="F1601" s="54"/>
    </row>
    <row r="1602" spans="6:6" s="53" customFormat="1" x14ac:dyDescent="0.25">
      <c r="F1602" s="54"/>
    </row>
    <row r="1603" spans="6:6" s="53" customFormat="1" x14ac:dyDescent="0.25">
      <c r="F1603" s="54"/>
    </row>
    <row r="1604" spans="6:6" s="53" customFormat="1" x14ac:dyDescent="0.25">
      <c r="F1604" s="54"/>
    </row>
    <row r="1605" spans="6:6" s="53" customFormat="1" x14ac:dyDescent="0.25">
      <c r="F1605" s="54"/>
    </row>
    <row r="1606" spans="6:6" s="53" customFormat="1" x14ac:dyDescent="0.25">
      <c r="F1606" s="54"/>
    </row>
    <row r="1607" spans="6:6" s="53" customFormat="1" x14ac:dyDescent="0.25">
      <c r="F1607" s="54"/>
    </row>
    <row r="1608" spans="6:6" s="53" customFormat="1" x14ac:dyDescent="0.25">
      <c r="F1608" s="54"/>
    </row>
    <row r="1609" spans="6:6" s="53" customFormat="1" x14ac:dyDescent="0.25">
      <c r="F1609" s="54"/>
    </row>
    <row r="1610" spans="6:6" s="53" customFormat="1" x14ac:dyDescent="0.25">
      <c r="F1610" s="54"/>
    </row>
    <row r="1611" spans="6:6" s="53" customFormat="1" x14ac:dyDescent="0.25">
      <c r="F1611" s="54"/>
    </row>
    <row r="1612" spans="6:6" s="53" customFormat="1" x14ac:dyDescent="0.25">
      <c r="F1612" s="54"/>
    </row>
    <row r="1613" spans="6:6" s="53" customFormat="1" x14ac:dyDescent="0.25">
      <c r="F1613" s="54"/>
    </row>
    <row r="1614" spans="6:6" s="53" customFormat="1" x14ac:dyDescent="0.25">
      <c r="F1614" s="54"/>
    </row>
    <row r="1615" spans="6:6" s="53" customFormat="1" x14ac:dyDescent="0.25">
      <c r="F1615" s="54"/>
    </row>
    <row r="1616" spans="6:6" s="53" customFormat="1" x14ac:dyDescent="0.25">
      <c r="F1616" s="54"/>
    </row>
    <row r="1617" spans="6:6" s="53" customFormat="1" x14ac:dyDescent="0.25">
      <c r="F1617" s="54"/>
    </row>
    <row r="1618" spans="6:6" s="53" customFormat="1" x14ac:dyDescent="0.25">
      <c r="F1618" s="54"/>
    </row>
    <row r="1619" spans="6:6" s="53" customFormat="1" x14ac:dyDescent="0.25">
      <c r="F1619" s="54"/>
    </row>
    <row r="1620" spans="6:6" s="53" customFormat="1" x14ac:dyDescent="0.25">
      <c r="F1620" s="54"/>
    </row>
    <row r="1621" spans="6:6" s="53" customFormat="1" x14ac:dyDescent="0.25">
      <c r="F1621" s="54"/>
    </row>
    <row r="1622" spans="6:6" s="53" customFormat="1" x14ac:dyDescent="0.25">
      <c r="F1622" s="54"/>
    </row>
    <row r="1623" spans="6:6" s="53" customFormat="1" x14ac:dyDescent="0.25">
      <c r="F1623" s="54"/>
    </row>
    <row r="1624" spans="6:6" s="53" customFormat="1" x14ac:dyDescent="0.25">
      <c r="F1624" s="54"/>
    </row>
    <row r="1625" spans="6:6" s="53" customFormat="1" x14ac:dyDescent="0.25">
      <c r="F1625" s="54"/>
    </row>
    <row r="1626" spans="6:6" s="53" customFormat="1" x14ac:dyDescent="0.25">
      <c r="F1626" s="54"/>
    </row>
    <row r="1627" spans="6:6" s="53" customFormat="1" x14ac:dyDescent="0.25">
      <c r="F1627" s="54"/>
    </row>
    <row r="1628" spans="6:6" s="53" customFormat="1" x14ac:dyDescent="0.25">
      <c r="F1628" s="54"/>
    </row>
    <row r="1629" spans="6:6" s="53" customFormat="1" x14ac:dyDescent="0.25">
      <c r="F1629" s="54"/>
    </row>
    <row r="1630" spans="6:6" s="53" customFormat="1" x14ac:dyDescent="0.25">
      <c r="F1630" s="54"/>
    </row>
    <row r="1631" spans="6:6" s="53" customFormat="1" x14ac:dyDescent="0.25">
      <c r="F1631" s="54"/>
    </row>
    <row r="1632" spans="6:6" s="53" customFormat="1" x14ac:dyDescent="0.25">
      <c r="F1632" s="54"/>
    </row>
    <row r="1633" spans="6:6" s="53" customFormat="1" x14ac:dyDescent="0.25">
      <c r="F1633" s="54"/>
    </row>
    <row r="1634" spans="6:6" s="53" customFormat="1" x14ac:dyDescent="0.25">
      <c r="F1634" s="54"/>
    </row>
    <row r="1635" spans="6:6" s="53" customFormat="1" x14ac:dyDescent="0.25">
      <c r="F1635" s="54"/>
    </row>
    <row r="1636" spans="6:6" s="53" customFormat="1" x14ac:dyDescent="0.25">
      <c r="F1636" s="54"/>
    </row>
    <row r="1637" spans="6:6" s="53" customFormat="1" x14ac:dyDescent="0.25">
      <c r="F1637" s="54"/>
    </row>
    <row r="1638" spans="6:6" s="53" customFormat="1" x14ac:dyDescent="0.25">
      <c r="F1638" s="54"/>
    </row>
    <row r="1639" spans="6:6" s="53" customFormat="1" x14ac:dyDescent="0.25">
      <c r="F1639" s="54"/>
    </row>
    <row r="1640" spans="6:6" s="53" customFormat="1" x14ac:dyDescent="0.25">
      <c r="F1640" s="54"/>
    </row>
    <row r="1641" spans="6:6" s="53" customFormat="1" x14ac:dyDescent="0.25">
      <c r="F1641" s="54"/>
    </row>
    <row r="1642" spans="6:6" s="53" customFormat="1" x14ac:dyDescent="0.25">
      <c r="F1642" s="54"/>
    </row>
    <row r="1643" spans="6:6" s="53" customFormat="1" x14ac:dyDescent="0.25">
      <c r="F1643" s="54"/>
    </row>
    <row r="1644" spans="6:6" s="53" customFormat="1" x14ac:dyDescent="0.25">
      <c r="F1644" s="54"/>
    </row>
    <row r="1645" spans="6:6" s="53" customFormat="1" x14ac:dyDescent="0.25">
      <c r="F1645" s="54"/>
    </row>
    <row r="1646" spans="6:6" s="53" customFormat="1" x14ac:dyDescent="0.25">
      <c r="F1646" s="54"/>
    </row>
    <row r="1647" spans="6:6" s="53" customFormat="1" x14ac:dyDescent="0.25">
      <c r="F1647" s="54"/>
    </row>
    <row r="1648" spans="6:6" s="53" customFormat="1" x14ac:dyDescent="0.25">
      <c r="F1648" s="54"/>
    </row>
    <row r="1649" spans="6:6" s="53" customFormat="1" x14ac:dyDescent="0.25">
      <c r="F1649" s="54"/>
    </row>
    <row r="1650" spans="6:6" s="53" customFormat="1" x14ac:dyDescent="0.25">
      <c r="F1650" s="54"/>
    </row>
    <row r="1651" spans="6:6" s="53" customFormat="1" x14ac:dyDescent="0.25">
      <c r="F1651" s="54"/>
    </row>
    <row r="1652" spans="6:6" s="53" customFormat="1" x14ac:dyDescent="0.25">
      <c r="F1652" s="54"/>
    </row>
    <row r="1653" spans="6:6" s="53" customFormat="1" x14ac:dyDescent="0.25">
      <c r="F1653" s="54"/>
    </row>
    <row r="1654" spans="6:6" s="53" customFormat="1" x14ac:dyDescent="0.25">
      <c r="F1654" s="54"/>
    </row>
    <row r="1655" spans="6:6" s="53" customFormat="1" x14ac:dyDescent="0.25">
      <c r="F1655" s="54"/>
    </row>
    <row r="1656" spans="6:6" s="53" customFormat="1" x14ac:dyDescent="0.25">
      <c r="F1656" s="54"/>
    </row>
    <row r="1657" spans="6:6" s="53" customFormat="1" x14ac:dyDescent="0.25">
      <c r="F1657" s="54"/>
    </row>
    <row r="1658" spans="6:6" s="53" customFormat="1" x14ac:dyDescent="0.25">
      <c r="F1658" s="54"/>
    </row>
    <row r="1659" spans="6:6" s="53" customFormat="1" x14ac:dyDescent="0.25">
      <c r="F1659" s="54"/>
    </row>
    <row r="1660" spans="6:6" s="53" customFormat="1" x14ac:dyDescent="0.25">
      <c r="F1660" s="54"/>
    </row>
    <row r="1661" spans="6:6" s="53" customFormat="1" x14ac:dyDescent="0.25">
      <c r="F1661" s="54"/>
    </row>
    <row r="1662" spans="6:6" s="53" customFormat="1" x14ac:dyDescent="0.25">
      <c r="F1662" s="54"/>
    </row>
    <row r="1663" spans="6:6" s="53" customFormat="1" x14ac:dyDescent="0.25">
      <c r="F1663" s="54"/>
    </row>
    <row r="1664" spans="6:6" s="53" customFormat="1" x14ac:dyDescent="0.25">
      <c r="F1664" s="54"/>
    </row>
    <row r="1665" spans="6:6" s="53" customFormat="1" x14ac:dyDescent="0.25">
      <c r="F1665" s="54"/>
    </row>
    <row r="1666" spans="6:6" s="53" customFormat="1" x14ac:dyDescent="0.25">
      <c r="F1666" s="54"/>
    </row>
    <row r="1667" spans="6:6" s="53" customFormat="1" x14ac:dyDescent="0.25">
      <c r="F1667" s="54"/>
    </row>
    <row r="1668" spans="6:6" s="53" customFormat="1" x14ac:dyDescent="0.25">
      <c r="F1668" s="54"/>
    </row>
    <row r="1669" spans="6:6" s="53" customFormat="1" x14ac:dyDescent="0.25">
      <c r="F1669" s="54"/>
    </row>
    <row r="1670" spans="6:6" s="53" customFormat="1" x14ac:dyDescent="0.25">
      <c r="F1670" s="54"/>
    </row>
    <row r="1671" spans="6:6" s="53" customFormat="1" x14ac:dyDescent="0.25">
      <c r="F1671" s="54"/>
    </row>
    <row r="1672" spans="6:6" s="53" customFormat="1" x14ac:dyDescent="0.25">
      <c r="F1672" s="54"/>
    </row>
    <row r="1673" spans="6:6" s="53" customFormat="1" x14ac:dyDescent="0.25">
      <c r="F1673" s="54"/>
    </row>
    <row r="1674" spans="6:6" s="53" customFormat="1" x14ac:dyDescent="0.25">
      <c r="F1674" s="54"/>
    </row>
    <row r="1675" spans="6:6" s="53" customFormat="1" x14ac:dyDescent="0.25">
      <c r="F1675" s="54"/>
    </row>
    <row r="1676" spans="6:6" s="53" customFormat="1" x14ac:dyDescent="0.25">
      <c r="F1676" s="54"/>
    </row>
    <row r="1677" spans="6:6" s="53" customFormat="1" x14ac:dyDescent="0.25">
      <c r="F1677" s="54"/>
    </row>
    <row r="1678" spans="6:6" s="53" customFormat="1" x14ac:dyDescent="0.25">
      <c r="F1678" s="54"/>
    </row>
    <row r="1679" spans="6:6" s="53" customFormat="1" x14ac:dyDescent="0.25">
      <c r="F1679" s="54"/>
    </row>
    <row r="1680" spans="6:6" s="53" customFormat="1" x14ac:dyDescent="0.25">
      <c r="F1680" s="54"/>
    </row>
    <row r="1681" spans="6:6" s="53" customFormat="1" x14ac:dyDescent="0.25">
      <c r="F1681" s="54"/>
    </row>
    <row r="1682" spans="6:6" s="53" customFormat="1" x14ac:dyDescent="0.25">
      <c r="F1682" s="54"/>
    </row>
    <row r="1683" spans="6:6" s="53" customFormat="1" x14ac:dyDescent="0.25">
      <c r="F1683" s="54"/>
    </row>
    <row r="1684" spans="6:6" s="53" customFormat="1" x14ac:dyDescent="0.25">
      <c r="F1684" s="54"/>
    </row>
    <row r="1685" spans="6:6" s="53" customFormat="1" x14ac:dyDescent="0.25">
      <c r="F1685" s="54"/>
    </row>
    <row r="1686" spans="6:6" s="53" customFormat="1" x14ac:dyDescent="0.25">
      <c r="F1686" s="54"/>
    </row>
    <row r="1687" spans="6:6" s="53" customFormat="1" x14ac:dyDescent="0.25">
      <c r="F1687" s="54"/>
    </row>
    <row r="1688" spans="6:6" s="53" customFormat="1" x14ac:dyDescent="0.25">
      <c r="F1688" s="54"/>
    </row>
    <row r="1689" spans="6:6" s="53" customFormat="1" x14ac:dyDescent="0.25">
      <c r="F1689" s="54"/>
    </row>
    <row r="1690" spans="6:6" s="53" customFormat="1" x14ac:dyDescent="0.25">
      <c r="F1690" s="54"/>
    </row>
    <row r="1691" spans="6:6" s="53" customFormat="1" x14ac:dyDescent="0.25">
      <c r="F1691" s="54"/>
    </row>
    <row r="1692" spans="6:6" s="53" customFormat="1" x14ac:dyDescent="0.25">
      <c r="F1692" s="54"/>
    </row>
    <row r="1693" spans="6:6" s="53" customFormat="1" x14ac:dyDescent="0.25">
      <c r="F1693" s="54"/>
    </row>
    <row r="1694" spans="6:6" s="53" customFormat="1" x14ac:dyDescent="0.25">
      <c r="F1694" s="54"/>
    </row>
    <row r="1695" spans="6:6" s="53" customFormat="1" x14ac:dyDescent="0.25">
      <c r="F1695" s="54"/>
    </row>
    <row r="1696" spans="6:6" s="53" customFormat="1" x14ac:dyDescent="0.25">
      <c r="F1696" s="54"/>
    </row>
    <row r="1697" spans="6:6" s="53" customFormat="1" x14ac:dyDescent="0.25">
      <c r="F1697" s="54"/>
    </row>
    <row r="1698" spans="6:6" s="53" customFormat="1" x14ac:dyDescent="0.25">
      <c r="F1698" s="54"/>
    </row>
    <row r="1699" spans="6:6" s="53" customFormat="1" x14ac:dyDescent="0.25">
      <c r="F1699" s="54"/>
    </row>
    <row r="1700" spans="6:6" s="53" customFormat="1" x14ac:dyDescent="0.25">
      <c r="F1700" s="54"/>
    </row>
    <row r="1701" spans="6:6" s="53" customFormat="1" x14ac:dyDescent="0.25">
      <c r="F1701" s="54"/>
    </row>
    <row r="1702" spans="6:6" s="53" customFormat="1" x14ac:dyDescent="0.25">
      <c r="F1702" s="54"/>
    </row>
    <row r="1703" spans="6:6" s="53" customFormat="1" x14ac:dyDescent="0.25">
      <c r="F1703" s="54"/>
    </row>
    <row r="1704" spans="6:6" s="53" customFormat="1" x14ac:dyDescent="0.25">
      <c r="F1704" s="54"/>
    </row>
    <row r="1705" spans="6:6" s="53" customFormat="1" x14ac:dyDescent="0.25">
      <c r="F1705" s="54"/>
    </row>
    <row r="1706" spans="6:6" s="53" customFormat="1" x14ac:dyDescent="0.25">
      <c r="F1706" s="54"/>
    </row>
    <row r="1707" spans="6:6" s="53" customFormat="1" x14ac:dyDescent="0.25">
      <c r="F1707" s="54"/>
    </row>
    <row r="1708" spans="6:6" s="53" customFormat="1" x14ac:dyDescent="0.25">
      <c r="F1708" s="54"/>
    </row>
    <row r="1709" spans="6:6" s="53" customFormat="1" x14ac:dyDescent="0.25">
      <c r="F1709" s="54"/>
    </row>
    <row r="1710" spans="6:6" s="53" customFormat="1" x14ac:dyDescent="0.25">
      <c r="F1710" s="54"/>
    </row>
    <row r="1711" spans="6:6" s="53" customFormat="1" x14ac:dyDescent="0.25">
      <c r="F1711" s="54"/>
    </row>
    <row r="1712" spans="6:6" s="53" customFormat="1" x14ac:dyDescent="0.25">
      <c r="F1712" s="54"/>
    </row>
    <row r="1713" spans="6:6" s="53" customFormat="1" x14ac:dyDescent="0.25">
      <c r="F1713" s="54"/>
    </row>
    <row r="1714" spans="6:6" s="53" customFormat="1" x14ac:dyDescent="0.25">
      <c r="F1714" s="54"/>
    </row>
    <row r="1715" spans="6:6" s="53" customFormat="1" x14ac:dyDescent="0.25">
      <c r="F1715" s="54"/>
    </row>
    <row r="1716" spans="6:6" s="53" customFormat="1" x14ac:dyDescent="0.25">
      <c r="F1716" s="54"/>
    </row>
    <row r="1717" spans="6:6" s="53" customFormat="1" x14ac:dyDescent="0.25">
      <c r="F1717" s="54"/>
    </row>
    <row r="1718" spans="6:6" s="53" customFormat="1" x14ac:dyDescent="0.25">
      <c r="F1718" s="54"/>
    </row>
    <row r="1719" spans="6:6" s="53" customFormat="1" x14ac:dyDescent="0.25">
      <c r="F1719" s="54"/>
    </row>
    <row r="1720" spans="6:6" s="53" customFormat="1" x14ac:dyDescent="0.25">
      <c r="F1720" s="54"/>
    </row>
    <row r="1721" spans="6:6" s="53" customFormat="1" x14ac:dyDescent="0.25">
      <c r="F1721" s="54"/>
    </row>
    <row r="1722" spans="6:6" s="53" customFormat="1" x14ac:dyDescent="0.25">
      <c r="F1722" s="54"/>
    </row>
    <row r="1723" spans="6:6" s="53" customFormat="1" x14ac:dyDescent="0.25">
      <c r="F1723" s="54"/>
    </row>
    <row r="1724" spans="6:6" s="53" customFormat="1" x14ac:dyDescent="0.25">
      <c r="F1724" s="54"/>
    </row>
    <row r="1725" spans="6:6" s="53" customFormat="1" x14ac:dyDescent="0.25">
      <c r="F1725" s="54"/>
    </row>
    <row r="1726" spans="6:6" s="53" customFormat="1" x14ac:dyDescent="0.25">
      <c r="F1726" s="54"/>
    </row>
    <row r="1727" spans="6:6" s="53" customFormat="1" x14ac:dyDescent="0.25">
      <c r="F1727" s="54"/>
    </row>
    <row r="1728" spans="6:6" s="53" customFormat="1" x14ac:dyDescent="0.25">
      <c r="F1728" s="54"/>
    </row>
    <row r="1729" spans="6:6" s="53" customFormat="1" x14ac:dyDescent="0.25">
      <c r="F1729" s="54"/>
    </row>
    <row r="1730" spans="6:6" s="53" customFormat="1" x14ac:dyDescent="0.25">
      <c r="F1730" s="54"/>
    </row>
    <row r="1731" spans="6:6" s="53" customFormat="1" x14ac:dyDescent="0.25">
      <c r="F1731" s="54"/>
    </row>
    <row r="1732" spans="6:6" s="53" customFormat="1" x14ac:dyDescent="0.25">
      <c r="F1732" s="54"/>
    </row>
    <row r="1733" spans="6:6" s="53" customFormat="1" x14ac:dyDescent="0.25">
      <c r="F1733" s="54"/>
    </row>
    <row r="1734" spans="6:6" s="53" customFormat="1" x14ac:dyDescent="0.25">
      <c r="F1734" s="54"/>
    </row>
    <row r="1735" spans="6:6" s="53" customFormat="1" x14ac:dyDescent="0.25">
      <c r="F1735" s="54"/>
    </row>
    <row r="1736" spans="6:6" s="53" customFormat="1" x14ac:dyDescent="0.25">
      <c r="F1736" s="54"/>
    </row>
    <row r="1737" spans="6:6" s="53" customFormat="1" x14ac:dyDescent="0.25">
      <c r="F1737" s="54"/>
    </row>
    <row r="1738" spans="6:6" s="53" customFormat="1" x14ac:dyDescent="0.25">
      <c r="F1738" s="54"/>
    </row>
    <row r="1739" spans="6:6" s="53" customFormat="1" x14ac:dyDescent="0.25">
      <c r="F1739" s="54"/>
    </row>
    <row r="1740" spans="6:6" s="53" customFormat="1" x14ac:dyDescent="0.25">
      <c r="F1740" s="54"/>
    </row>
    <row r="1741" spans="6:6" s="53" customFormat="1" x14ac:dyDescent="0.25">
      <c r="F1741" s="54"/>
    </row>
    <row r="1742" spans="6:6" s="53" customFormat="1" x14ac:dyDescent="0.25">
      <c r="F1742" s="54"/>
    </row>
    <row r="1743" spans="6:6" s="53" customFormat="1" x14ac:dyDescent="0.25">
      <c r="F1743" s="54"/>
    </row>
    <row r="1744" spans="6:6" s="53" customFormat="1" x14ac:dyDescent="0.25">
      <c r="F1744" s="54"/>
    </row>
    <row r="1745" spans="6:6" s="53" customFormat="1" x14ac:dyDescent="0.25">
      <c r="F1745" s="54"/>
    </row>
    <row r="1746" spans="6:6" s="53" customFormat="1" x14ac:dyDescent="0.25">
      <c r="F1746" s="54"/>
    </row>
    <row r="1747" spans="6:6" s="53" customFormat="1" x14ac:dyDescent="0.25">
      <c r="F1747" s="54"/>
    </row>
    <row r="1748" spans="6:6" s="53" customFormat="1" x14ac:dyDescent="0.25">
      <c r="F1748" s="54"/>
    </row>
    <row r="1749" spans="6:6" s="53" customFormat="1" x14ac:dyDescent="0.25">
      <c r="F1749" s="54"/>
    </row>
    <row r="1750" spans="6:6" s="53" customFormat="1" x14ac:dyDescent="0.25">
      <c r="F1750" s="54"/>
    </row>
    <row r="1751" spans="6:6" s="53" customFormat="1" x14ac:dyDescent="0.25">
      <c r="F1751" s="54"/>
    </row>
    <row r="1752" spans="6:6" s="53" customFormat="1" x14ac:dyDescent="0.25">
      <c r="F1752" s="54"/>
    </row>
    <row r="1753" spans="6:6" s="53" customFormat="1" x14ac:dyDescent="0.25">
      <c r="F1753" s="54"/>
    </row>
    <row r="1754" spans="6:6" s="53" customFormat="1" x14ac:dyDescent="0.25">
      <c r="F1754" s="54"/>
    </row>
    <row r="1755" spans="6:6" s="53" customFormat="1" x14ac:dyDescent="0.25">
      <c r="F1755" s="54"/>
    </row>
    <row r="1756" spans="6:6" s="53" customFormat="1" x14ac:dyDescent="0.25">
      <c r="F1756" s="54"/>
    </row>
    <row r="1757" spans="6:6" s="53" customFormat="1" x14ac:dyDescent="0.25">
      <c r="F1757" s="54"/>
    </row>
    <row r="1758" spans="6:6" s="53" customFormat="1" x14ac:dyDescent="0.25">
      <c r="F1758" s="54"/>
    </row>
    <row r="1759" spans="6:6" s="53" customFormat="1" x14ac:dyDescent="0.25">
      <c r="F1759" s="54"/>
    </row>
    <row r="1760" spans="6:6" s="53" customFormat="1" x14ac:dyDescent="0.25">
      <c r="F1760" s="54"/>
    </row>
    <row r="1761" spans="6:6" s="53" customFormat="1" x14ac:dyDescent="0.25">
      <c r="F1761" s="54"/>
    </row>
    <row r="1762" spans="6:6" s="53" customFormat="1" x14ac:dyDescent="0.25">
      <c r="F1762" s="54"/>
    </row>
    <row r="1763" spans="6:6" s="53" customFormat="1" x14ac:dyDescent="0.25">
      <c r="F1763" s="54"/>
    </row>
    <row r="1764" spans="6:6" s="53" customFormat="1" x14ac:dyDescent="0.25">
      <c r="F1764" s="54"/>
    </row>
    <row r="1765" spans="6:6" s="53" customFormat="1" x14ac:dyDescent="0.25">
      <c r="F1765" s="54"/>
    </row>
    <row r="1766" spans="6:6" s="53" customFormat="1" x14ac:dyDescent="0.25">
      <c r="F1766" s="54"/>
    </row>
    <row r="1767" spans="6:6" s="53" customFormat="1" x14ac:dyDescent="0.25">
      <c r="F1767" s="54"/>
    </row>
    <row r="1768" spans="6:6" s="53" customFormat="1" x14ac:dyDescent="0.25">
      <c r="F1768" s="54"/>
    </row>
    <row r="1769" spans="6:6" s="53" customFormat="1" x14ac:dyDescent="0.25">
      <c r="F1769" s="54"/>
    </row>
    <row r="1770" spans="6:6" s="53" customFormat="1" x14ac:dyDescent="0.25">
      <c r="F1770" s="54"/>
    </row>
    <row r="1771" spans="6:6" s="53" customFormat="1" x14ac:dyDescent="0.25">
      <c r="F1771" s="54"/>
    </row>
    <row r="1772" spans="6:6" s="53" customFormat="1" x14ac:dyDescent="0.25">
      <c r="F1772" s="54"/>
    </row>
    <row r="1773" spans="6:6" s="53" customFormat="1" x14ac:dyDescent="0.25">
      <c r="F1773" s="54"/>
    </row>
    <row r="1774" spans="6:6" s="53" customFormat="1" x14ac:dyDescent="0.25">
      <c r="F1774" s="54"/>
    </row>
    <row r="1775" spans="6:6" s="53" customFormat="1" x14ac:dyDescent="0.25">
      <c r="F1775" s="54"/>
    </row>
    <row r="1776" spans="6:6" s="53" customFormat="1" x14ac:dyDescent="0.25">
      <c r="F1776" s="54"/>
    </row>
    <row r="1777" spans="6:6" s="53" customFormat="1" x14ac:dyDescent="0.25">
      <c r="F1777" s="54"/>
    </row>
    <row r="1778" spans="6:6" s="53" customFormat="1" x14ac:dyDescent="0.25">
      <c r="F1778" s="54"/>
    </row>
    <row r="1779" spans="6:6" s="53" customFormat="1" x14ac:dyDescent="0.25">
      <c r="F1779" s="54"/>
    </row>
    <row r="1780" spans="6:6" s="53" customFormat="1" x14ac:dyDescent="0.25">
      <c r="F1780" s="54"/>
    </row>
    <row r="1781" spans="6:6" s="53" customFormat="1" x14ac:dyDescent="0.25">
      <c r="F1781" s="54"/>
    </row>
    <row r="1782" spans="6:6" s="53" customFormat="1" x14ac:dyDescent="0.25">
      <c r="F1782" s="54"/>
    </row>
    <row r="1783" spans="6:6" s="53" customFormat="1" x14ac:dyDescent="0.25">
      <c r="F1783" s="54"/>
    </row>
    <row r="1784" spans="6:6" s="53" customFormat="1" x14ac:dyDescent="0.25">
      <c r="F1784" s="54"/>
    </row>
    <row r="1785" spans="6:6" s="53" customFormat="1" x14ac:dyDescent="0.25">
      <c r="F1785" s="54"/>
    </row>
    <row r="1786" spans="6:6" s="53" customFormat="1" x14ac:dyDescent="0.25">
      <c r="F1786" s="54"/>
    </row>
    <row r="1787" spans="6:6" s="53" customFormat="1" x14ac:dyDescent="0.25">
      <c r="F1787" s="54"/>
    </row>
    <row r="1788" spans="6:6" s="53" customFormat="1" x14ac:dyDescent="0.25">
      <c r="F1788" s="54"/>
    </row>
    <row r="1789" spans="6:6" s="53" customFormat="1" x14ac:dyDescent="0.25">
      <c r="F1789" s="54"/>
    </row>
    <row r="1790" spans="6:6" s="53" customFormat="1" x14ac:dyDescent="0.25">
      <c r="F1790" s="54"/>
    </row>
    <row r="1791" spans="6:6" s="53" customFormat="1" x14ac:dyDescent="0.25">
      <c r="F1791" s="54"/>
    </row>
    <row r="1792" spans="6:6" s="53" customFormat="1" x14ac:dyDescent="0.25">
      <c r="F1792" s="54"/>
    </row>
    <row r="1793" spans="6:6" s="53" customFormat="1" x14ac:dyDescent="0.25">
      <c r="F1793" s="54"/>
    </row>
    <row r="1794" spans="6:6" s="53" customFormat="1" x14ac:dyDescent="0.25">
      <c r="F1794" s="54"/>
    </row>
    <row r="1795" spans="6:6" s="53" customFormat="1" x14ac:dyDescent="0.25">
      <c r="F1795" s="54"/>
    </row>
    <row r="1796" spans="6:6" s="53" customFormat="1" x14ac:dyDescent="0.25">
      <c r="F1796" s="54"/>
    </row>
    <row r="1797" spans="6:6" s="53" customFormat="1" x14ac:dyDescent="0.25">
      <c r="F1797" s="54"/>
    </row>
    <row r="1798" spans="6:6" s="53" customFormat="1" x14ac:dyDescent="0.25">
      <c r="F1798" s="54"/>
    </row>
    <row r="1799" spans="6:6" s="53" customFormat="1" x14ac:dyDescent="0.25">
      <c r="F1799" s="54"/>
    </row>
    <row r="1800" spans="6:6" s="53" customFormat="1" x14ac:dyDescent="0.25">
      <c r="F1800" s="54"/>
    </row>
    <row r="1801" spans="6:6" s="53" customFormat="1" x14ac:dyDescent="0.25">
      <c r="F1801" s="54"/>
    </row>
    <row r="1802" spans="6:6" s="53" customFormat="1" x14ac:dyDescent="0.25">
      <c r="F1802" s="54"/>
    </row>
    <row r="1803" spans="6:6" s="53" customFormat="1" x14ac:dyDescent="0.25">
      <c r="F1803" s="54"/>
    </row>
    <row r="1804" spans="6:6" s="53" customFormat="1" x14ac:dyDescent="0.25">
      <c r="F1804" s="54"/>
    </row>
    <row r="1805" spans="6:6" s="53" customFormat="1" x14ac:dyDescent="0.25">
      <c r="F1805" s="54"/>
    </row>
    <row r="1806" spans="6:6" s="53" customFormat="1" x14ac:dyDescent="0.25">
      <c r="F1806" s="54"/>
    </row>
    <row r="1807" spans="6:6" s="53" customFormat="1" x14ac:dyDescent="0.25">
      <c r="F1807" s="54"/>
    </row>
    <row r="1808" spans="6:6" s="53" customFormat="1" x14ac:dyDescent="0.25">
      <c r="F1808" s="54"/>
    </row>
    <row r="1809" spans="6:6" s="53" customFormat="1" x14ac:dyDescent="0.25">
      <c r="F1809" s="54"/>
    </row>
    <row r="1810" spans="6:6" s="53" customFormat="1" x14ac:dyDescent="0.25">
      <c r="F1810" s="54"/>
    </row>
    <row r="1811" spans="6:6" s="53" customFormat="1" x14ac:dyDescent="0.25">
      <c r="F1811" s="54"/>
    </row>
    <row r="1812" spans="6:6" s="53" customFormat="1" x14ac:dyDescent="0.25">
      <c r="F1812" s="54"/>
    </row>
    <row r="1813" spans="6:6" s="53" customFormat="1" x14ac:dyDescent="0.25">
      <c r="F1813" s="54"/>
    </row>
    <row r="1814" spans="6:6" s="53" customFormat="1" x14ac:dyDescent="0.25">
      <c r="F1814" s="54"/>
    </row>
    <row r="1815" spans="6:6" s="53" customFormat="1" x14ac:dyDescent="0.25">
      <c r="F1815" s="54"/>
    </row>
    <row r="1816" spans="6:6" s="53" customFormat="1" x14ac:dyDescent="0.25">
      <c r="F1816" s="54"/>
    </row>
    <row r="1817" spans="6:6" s="53" customFormat="1" x14ac:dyDescent="0.25">
      <c r="F1817" s="54"/>
    </row>
    <row r="1818" spans="6:6" s="53" customFormat="1" x14ac:dyDescent="0.25">
      <c r="F1818" s="54"/>
    </row>
    <row r="1819" spans="6:6" s="53" customFormat="1" x14ac:dyDescent="0.25">
      <c r="F1819" s="54"/>
    </row>
    <row r="1820" spans="6:6" s="53" customFormat="1" x14ac:dyDescent="0.25">
      <c r="F1820" s="54"/>
    </row>
    <row r="1821" spans="6:6" s="53" customFormat="1" x14ac:dyDescent="0.25">
      <c r="F1821" s="54"/>
    </row>
    <row r="1822" spans="6:6" s="53" customFormat="1" x14ac:dyDescent="0.25">
      <c r="F1822" s="54"/>
    </row>
    <row r="1823" spans="6:6" s="53" customFormat="1" x14ac:dyDescent="0.25">
      <c r="F1823" s="54"/>
    </row>
    <row r="1824" spans="6:6" s="53" customFormat="1" x14ac:dyDescent="0.25">
      <c r="F1824" s="54"/>
    </row>
    <row r="1825" spans="6:6" s="53" customFormat="1" x14ac:dyDescent="0.25">
      <c r="F1825" s="54"/>
    </row>
    <row r="1826" spans="6:6" s="53" customFormat="1" x14ac:dyDescent="0.25">
      <c r="F1826" s="54"/>
    </row>
    <row r="1827" spans="6:6" s="53" customFormat="1" x14ac:dyDescent="0.25">
      <c r="F1827" s="54"/>
    </row>
    <row r="1828" spans="6:6" s="53" customFormat="1" x14ac:dyDescent="0.25">
      <c r="F1828" s="54"/>
    </row>
    <row r="1829" spans="6:6" s="53" customFormat="1" x14ac:dyDescent="0.25">
      <c r="F1829" s="54"/>
    </row>
    <row r="1830" spans="6:6" s="53" customFormat="1" x14ac:dyDescent="0.25">
      <c r="F1830" s="54"/>
    </row>
    <row r="1831" spans="6:6" s="53" customFormat="1" x14ac:dyDescent="0.25">
      <c r="F1831" s="54"/>
    </row>
    <row r="1832" spans="6:6" s="53" customFormat="1" x14ac:dyDescent="0.25">
      <c r="F1832" s="54"/>
    </row>
    <row r="1833" spans="6:6" s="53" customFormat="1" x14ac:dyDescent="0.25">
      <c r="F1833" s="54"/>
    </row>
    <row r="1834" spans="6:6" s="53" customFormat="1" x14ac:dyDescent="0.25">
      <c r="F1834" s="54"/>
    </row>
    <row r="1835" spans="6:6" s="53" customFormat="1" x14ac:dyDescent="0.25">
      <c r="F1835" s="54"/>
    </row>
    <row r="1836" spans="6:6" s="53" customFormat="1" x14ac:dyDescent="0.25">
      <c r="F1836" s="54"/>
    </row>
    <row r="1837" spans="6:6" s="53" customFormat="1" x14ac:dyDescent="0.25">
      <c r="F1837" s="54"/>
    </row>
    <row r="1838" spans="6:6" s="53" customFormat="1" x14ac:dyDescent="0.25">
      <c r="F1838" s="54"/>
    </row>
    <row r="1839" spans="6:6" s="53" customFormat="1" x14ac:dyDescent="0.25">
      <c r="F1839" s="54"/>
    </row>
    <row r="1840" spans="6:6" s="53" customFormat="1" x14ac:dyDescent="0.25">
      <c r="F1840" s="54"/>
    </row>
    <row r="1841" spans="6:6" s="53" customFormat="1" x14ac:dyDescent="0.25">
      <c r="F1841" s="54"/>
    </row>
    <row r="1842" spans="6:6" s="53" customFormat="1" x14ac:dyDescent="0.25">
      <c r="F1842" s="54"/>
    </row>
    <row r="1843" spans="6:6" s="53" customFormat="1" x14ac:dyDescent="0.25">
      <c r="F1843" s="54"/>
    </row>
    <row r="1844" spans="6:6" s="53" customFormat="1" x14ac:dyDescent="0.25">
      <c r="F1844" s="54"/>
    </row>
    <row r="1845" spans="6:6" s="53" customFormat="1" x14ac:dyDescent="0.25">
      <c r="F1845" s="54"/>
    </row>
    <row r="1846" spans="6:6" s="53" customFormat="1" x14ac:dyDescent="0.25">
      <c r="F1846" s="54"/>
    </row>
    <row r="1847" spans="6:6" s="53" customFormat="1" x14ac:dyDescent="0.25">
      <c r="F1847" s="54"/>
    </row>
    <row r="1848" spans="6:6" s="53" customFormat="1" x14ac:dyDescent="0.25">
      <c r="F1848" s="54"/>
    </row>
    <row r="1849" spans="6:6" s="53" customFormat="1" x14ac:dyDescent="0.25">
      <c r="F1849" s="54"/>
    </row>
    <row r="1850" spans="6:6" s="53" customFormat="1" x14ac:dyDescent="0.25">
      <c r="F1850" s="54"/>
    </row>
    <row r="1851" spans="6:6" s="53" customFormat="1" x14ac:dyDescent="0.25">
      <c r="F1851" s="54"/>
    </row>
    <row r="1852" spans="6:6" s="53" customFormat="1" x14ac:dyDescent="0.25">
      <c r="F1852" s="54"/>
    </row>
    <row r="1853" spans="6:6" s="53" customFormat="1" x14ac:dyDescent="0.25">
      <c r="F1853" s="54"/>
    </row>
    <row r="1854" spans="6:6" s="53" customFormat="1" x14ac:dyDescent="0.25">
      <c r="F1854" s="54"/>
    </row>
    <row r="1855" spans="6:6" s="53" customFormat="1" x14ac:dyDescent="0.25">
      <c r="F1855" s="54"/>
    </row>
    <row r="1856" spans="6:6" s="53" customFormat="1" x14ac:dyDescent="0.25">
      <c r="F1856" s="54"/>
    </row>
    <row r="1857" spans="6:6" s="53" customFormat="1" x14ac:dyDescent="0.25">
      <c r="F1857" s="54"/>
    </row>
    <row r="1858" spans="6:6" s="53" customFormat="1" x14ac:dyDescent="0.25">
      <c r="F1858" s="54"/>
    </row>
    <row r="1859" spans="6:6" s="53" customFormat="1" x14ac:dyDescent="0.25">
      <c r="F1859" s="54"/>
    </row>
    <row r="1860" spans="6:6" s="53" customFormat="1" x14ac:dyDescent="0.25">
      <c r="F1860" s="54"/>
    </row>
    <row r="1861" spans="6:6" s="53" customFormat="1" x14ac:dyDescent="0.25">
      <c r="F1861" s="54"/>
    </row>
    <row r="1862" spans="6:6" s="53" customFormat="1" x14ac:dyDescent="0.25">
      <c r="F1862" s="54"/>
    </row>
    <row r="1863" spans="6:6" s="53" customFormat="1" x14ac:dyDescent="0.25">
      <c r="F1863" s="54"/>
    </row>
    <row r="1864" spans="6:6" s="53" customFormat="1" x14ac:dyDescent="0.25">
      <c r="F1864" s="54"/>
    </row>
    <row r="1865" spans="6:6" s="53" customFormat="1" x14ac:dyDescent="0.25">
      <c r="F1865" s="54"/>
    </row>
    <row r="1866" spans="6:6" s="53" customFormat="1" x14ac:dyDescent="0.25">
      <c r="F1866" s="54"/>
    </row>
    <row r="1867" spans="6:6" s="53" customFormat="1" x14ac:dyDescent="0.25">
      <c r="F1867" s="54"/>
    </row>
    <row r="1868" spans="6:6" s="53" customFormat="1" x14ac:dyDescent="0.25">
      <c r="F1868" s="54"/>
    </row>
    <row r="1869" spans="6:6" s="53" customFormat="1" x14ac:dyDescent="0.25">
      <c r="F1869" s="54"/>
    </row>
    <row r="1870" spans="6:6" s="53" customFormat="1" x14ac:dyDescent="0.25">
      <c r="F1870" s="54"/>
    </row>
    <row r="1871" spans="6:6" s="53" customFormat="1" x14ac:dyDescent="0.25">
      <c r="F1871" s="54"/>
    </row>
    <row r="1872" spans="6:6" s="53" customFormat="1" x14ac:dyDescent="0.25">
      <c r="F1872" s="54"/>
    </row>
    <row r="1873" spans="6:6" s="53" customFormat="1" x14ac:dyDescent="0.25">
      <c r="F1873" s="54"/>
    </row>
    <row r="1874" spans="6:6" s="53" customFormat="1" x14ac:dyDescent="0.25">
      <c r="F1874" s="54"/>
    </row>
    <row r="1875" spans="6:6" s="53" customFormat="1" x14ac:dyDescent="0.25">
      <c r="F1875" s="54"/>
    </row>
    <row r="1876" spans="6:6" s="53" customFormat="1" x14ac:dyDescent="0.25">
      <c r="F1876" s="54"/>
    </row>
    <row r="1877" spans="6:6" s="53" customFormat="1" x14ac:dyDescent="0.25">
      <c r="F1877" s="54"/>
    </row>
    <row r="1878" spans="6:6" s="53" customFormat="1" x14ac:dyDescent="0.25">
      <c r="F1878" s="54"/>
    </row>
    <row r="1879" spans="6:6" s="53" customFormat="1" x14ac:dyDescent="0.25">
      <c r="F1879" s="54"/>
    </row>
    <row r="1880" spans="6:6" s="53" customFormat="1" x14ac:dyDescent="0.25">
      <c r="F1880" s="54"/>
    </row>
    <row r="1881" spans="6:6" s="53" customFormat="1" x14ac:dyDescent="0.25">
      <c r="F1881" s="54"/>
    </row>
    <row r="1882" spans="6:6" s="53" customFormat="1" x14ac:dyDescent="0.25">
      <c r="F1882" s="54"/>
    </row>
    <row r="1883" spans="6:6" s="53" customFormat="1" x14ac:dyDescent="0.25">
      <c r="F1883" s="54"/>
    </row>
    <row r="1884" spans="6:6" s="53" customFormat="1" x14ac:dyDescent="0.25">
      <c r="F1884" s="54"/>
    </row>
    <row r="1885" spans="6:6" s="53" customFormat="1" x14ac:dyDescent="0.25">
      <c r="F1885" s="54"/>
    </row>
    <row r="1886" spans="6:6" s="53" customFormat="1" x14ac:dyDescent="0.25">
      <c r="F1886" s="54"/>
    </row>
    <row r="1887" spans="6:6" s="53" customFormat="1" x14ac:dyDescent="0.25">
      <c r="F1887" s="54"/>
    </row>
    <row r="1888" spans="6:6" s="53" customFormat="1" x14ac:dyDescent="0.25">
      <c r="F1888" s="54"/>
    </row>
    <row r="1889" spans="6:6" s="53" customFormat="1" x14ac:dyDescent="0.25">
      <c r="F1889" s="54"/>
    </row>
    <row r="1890" spans="6:6" s="53" customFormat="1" x14ac:dyDescent="0.25">
      <c r="F1890" s="54"/>
    </row>
    <row r="1891" spans="6:6" s="53" customFormat="1" x14ac:dyDescent="0.25">
      <c r="F1891" s="54"/>
    </row>
    <row r="1892" spans="6:6" s="53" customFormat="1" x14ac:dyDescent="0.25">
      <c r="F1892" s="54"/>
    </row>
    <row r="1893" spans="6:6" s="53" customFormat="1" x14ac:dyDescent="0.25">
      <c r="F1893" s="54"/>
    </row>
    <row r="1894" spans="6:6" s="53" customFormat="1" x14ac:dyDescent="0.25">
      <c r="F1894" s="54"/>
    </row>
    <row r="1895" spans="6:6" s="53" customFormat="1" x14ac:dyDescent="0.25">
      <c r="F1895" s="54"/>
    </row>
    <row r="1896" spans="6:6" s="53" customFormat="1" x14ac:dyDescent="0.25">
      <c r="F1896" s="54"/>
    </row>
    <row r="1897" spans="6:6" s="53" customFormat="1" x14ac:dyDescent="0.25">
      <c r="F1897" s="54"/>
    </row>
    <row r="1898" spans="6:6" s="53" customFormat="1" x14ac:dyDescent="0.25">
      <c r="F1898" s="54"/>
    </row>
    <row r="1899" spans="6:6" s="53" customFormat="1" x14ac:dyDescent="0.25">
      <c r="F1899" s="54"/>
    </row>
    <row r="1900" spans="6:6" s="53" customFormat="1" x14ac:dyDescent="0.25">
      <c r="F1900" s="54"/>
    </row>
    <row r="1901" spans="6:6" s="53" customFormat="1" x14ac:dyDescent="0.25">
      <c r="F1901" s="54"/>
    </row>
    <row r="1902" spans="6:6" s="53" customFormat="1" x14ac:dyDescent="0.25">
      <c r="F1902" s="54"/>
    </row>
    <row r="1903" spans="6:6" s="53" customFormat="1" x14ac:dyDescent="0.25">
      <c r="F1903" s="54"/>
    </row>
    <row r="1904" spans="6:6" s="53" customFormat="1" x14ac:dyDescent="0.25">
      <c r="F1904" s="54"/>
    </row>
    <row r="1905" spans="6:6" s="53" customFormat="1" x14ac:dyDescent="0.25">
      <c r="F1905" s="54"/>
    </row>
    <row r="1906" spans="6:6" s="53" customFormat="1" x14ac:dyDescent="0.25">
      <c r="F1906" s="54"/>
    </row>
    <row r="1907" spans="6:6" s="53" customFormat="1" x14ac:dyDescent="0.25">
      <c r="F1907" s="54"/>
    </row>
    <row r="1908" spans="6:6" s="53" customFormat="1" x14ac:dyDescent="0.25">
      <c r="F1908" s="54"/>
    </row>
    <row r="1909" spans="6:6" s="53" customFormat="1" x14ac:dyDescent="0.25">
      <c r="F1909" s="54"/>
    </row>
    <row r="1910" spans="6:6" s="53" customFormat="1" x14ac:dyDescent="0.25">
      <c r="F1910" s="54"/>
    </row>
    <row r="1911" spans="6:6" s="53" customFormat="1" x14ac:dyDescent="0.25">
      <c r="F1911" s="54"/>
    </row>
    <row r="1912" spans="6:6" s="53" customFormat="1" x14ac:dyDescent="0.25">
      <c r="F1912" s="54"/>
    </row>
    <row r="1913" spans="6:6" s="53" customFormat="1" x14ac:dyDescent="0.25">
      <c r="F1913" s="54"/>
    </row>
    <row r="1914" spans="6:6" s="53" customFormat="1" x14ac:dyDescent="0.25">
      <c r="F1914" s="54"/>
    </row>
    <row r="1915" spans="6:6" s="53" customFormat="1" x14ac:dyDescent="0.25">
      <c r="F1915" s="54"/>
    </row>
    <row r="1916" spans="6:6" s="53" customFormat="1" x14ac:dyDescent="0.25">
      <c r="F1916" s="54"/>
    </row>
    <row r="1917" spans="6:6" s="53" customFormat="1" x14ac:dyDescent="0.25">
      <c r="F1917" s="54"/>
    </row>
    <row r="1918" spans="6:6" s="53" customFormat="1" x14ac:dyDescent="0.25">
      <c r="F1918" s="54"/>
    </row>
    <row r="1919" spans="6:6" s="53" customFormat="1" x14ac:dyDescent="0.25">
      <c r="F1919" s="54"/>
    </row>
    <row r="1920" spans="6:6" s="53" customFormat="1" x14ac:dyDescent="0.25">
      <c r="F1920" s="54"/>
    </row>
    <row r="1921" spans="6:6" s="53" customFormat="1" x14ac:dyDescent="0.25">
      <c r="F1921" s="54"/>
    </row>
    <row r="1922" spans="6:6" s="53" customFormat="1" x14ac:dyDescent="0.25">
      <c r="F1922" s="54"/>
    </row>
    <row r="1923" spans="6:6" s="53" customFormat="1" x14ac:dyDescent="0.25">
      <c r="F1923" s="54"/>
    </row>
    <row r="1924" spans="6:6" s="53" customFormat="1" x14ac:dyDescent="0.25">
      <c r="F1924" s="54"/>
    </row>
    <row r="1925" spans="6:6" s="53" customFormat="1" x14ac:dyDescent="0.25">
      <c r="F1925" s="54"/>
    </row>
    <row r="1926" spans="6:6" s="53" customFormat="1" x14ac:dyDescent="0.25">
      <c r="F1926" s="54"/>
    </row>
    <row r="1927" spans="6:6" s="53" customFormat="1" x14ac:dyDescent="0.25">
      <c r="F1927" s="54"/>
    </row>
    <row r="1928" spans="6:6" s="53" customFormat="1" x14ac:dyDescent="0.25">
      <c r="F1928" s="54"/>
    </row>
    <row r="1929" spans="6:6" s="53" customFormat="1" x14ac:dyDescent="0.25">
      <c r="F1929" s="54"/>
    </row>
    <row r="1930" spans="6:6" s="53" customFormat="1" x14ac:dyDescent="0.25">
      <c r="F1930" s="54"/>
    </row>
    <row r="1931" spans="6:6" s="53" customFormat="1" x14ac:dyDescent="0.25">
      <c r="F1931" s="54"/>
    </row>
    <row r="1932" spans="6:6" s="53" customFormat="1" x14ac:dyDescent="0.25">
      <c r="F1932" s="54"/>
    </row>
    <row r="1933" spans="6:6" s="53" customFormat="1" x14ac:dyDescent="0.25">
      <c r="F1933" s="54"/>
    </row>
    <row r="1934" spans="6:6" s="53" customFormat="1" x14ac:dyDescent="0.25">
      <c r="F1934" s="54"/>
    </row>
    <row r="1935" spans="6:6" s="53" customFormat="1" x14ac:dyDescent="0.25">
      <c r="F1935" s="54"/>
    </row>
    <row r="1936" spans="6:6" s="53" customFormat="1" x14ac:dyDescent="0.25">
      <c r="F1936" s="54"/>
    </row>
    <row r="1937" spans="6:6" s="53" customFormat="1" x14ac:dyDescent="0.25">
      <c r="F1937" s="54"/>
    </row>
    <row r="1938" spans="6:6" s="53" customFormat="1" x14ac:dyDescent="0.25">
      <c r="F1938" s="54"/>
    </row>
    <row r="1939" spans="6:6" s="53" customFormat="1" x14ac:dyDescent="0.25">
      <c r="F1939" s="54"/>
    </row>
    <row r="1940" spans="6:6" s="53" customFormat="1" x14ac:dyDescent="0.25">
      <c r="F1940" s="54"/>
    </row>
    <row r="1941" spans="6:6" s="53" customFormat="1" x14ac:dyDescent="0.25">
      <c r="F1941" s="54"/>
    </row>
    <row r="1942" spans="6:6" s="53" customFormat="1" x14ac:dyDescent="0.25">
      <c r="F1942" s="54"/>
    </row>
    <row r="1943" spans="6:6" s="53" customFormat="1" x14ac:dyDescent="0.25">
      <c r="F1943" s="54"/>
    </row>
    <row r="1944" spans="6:6" s="53" customFormat="1" x14ac:dyDescent="0.25">
      <c r="F1944" s="54"/>
    </row>
    <row r="1945" spans="6:6" s="53" customFormat="1" x14ac:dyDescent="0.25">
      <c r="F1945" s="54"/>
    </row>
    <row r="1946" spans="6:6" s="53" customFormat="1" x14ac:dyDescent="0.25">
      <c r="F1946" s="54"/>
    </row>
    <row r="1947" spans="6:6" s="53" customFormat="1" x14ac:dyDescent="0.25">
      <c r="F1947" s="54"/>
    </row>
    <row r="1948" spans="6:6" s="53" customFormat="1" x14ac:dyDescent="0.25">
      <c r="F1948" s="54"/>
    </row>
    <row r="1949" spans="6:6" s="53" customFormat="1" x14ac:dyDescent="0.25">
      <c r="F1949" s="54"/>
    </row>
    <row r="1950" spans="6:6" s="53" customFormat="1" x14ac:dyDescent="0.25">
      <c r="F1950" s="54"/>
    </row>
    <row r="1951" spans="6:6" s="53" customFormat="1" x14ac:dyDescent="0.25">
      <c r="F1951" s="54"/>
    </row>
    <row r="1952" spans="6:6" s="53" customFormat="1" x14ac:dyDescent="0.25">
      <c r="F1952" s="54"/>
    </row>
    <row r="1953" spans="6:6" s="53" customFormat="1" x14ac:dyDescent="0.25">
      <c r="F1953" s="54"/>
    </row>
    <row r="1954" spans="6:6" s="53" customFormat="1" x14ac:dyDescent="0.25">
      <c r="F1954" s="54"/>
    </row>
    <row r="1955" spans="6:6" s="53" customFormat="1" x14ac:dyDescent="0.25">
      <c r="F1955" s="54"/>
    </row>
    <row r="1956" spans="6:6" s="53" customFormat="1" x14ac:dyDescent="0.25">
      <c r="F1956" s="54"/>
    </row>
    <row r="1957" spans="6:6" s="53" customFormat="1" x14ac:dyDescent="0.25">
      <c r="F1957" s="54"/>
    </row>
    <row r="1958" spans="6:6" s="53" customFormat="1" x14ac:dyDescent="0.25">
      <c r="F1958" s="54"/>
    </row>
    <row r="1959" spans="6:6" s="53" customFormat="1" x14ac:dyDescent="0.25">
      <c r="F1959" s="54"/>
    </row>
    <row r="1960" spans="6:6" s="53" customFormat="1" x14ac:dyDescent="0.25">
      <c r="F1960" s="54"/>
    </row>
    <row r="1961" spans="6:6" s="53" customFormat="1" x14ac:dyDescent="0.25">
      <c r="F1961" s="54"/>
    </row>
    <row r="1962" spans="6:6" s="53" customFormat="1" x14ac:dyDescent="0.25">
      <c r="F1962" s="54"/>
    </row>
    <row r="1963" spans="6:6" s="53" customFormat="1" x14ac:dyDescent="0.25">
      <c r="F1963" s="54"/>
    </row>
    <row r="1964" spans="6:6" s="53" customFormat="1" x14ac:dyDescent="0.25">
      <c r="F1964" s="54"/>
    </row>
    <row r="1965" spans="6:6" s="53" customFormat="1" x14ac:dyDescent="0.25">
      <c r="F1965" s="54"/>
    </row>
    <row r="1966" spans="6:6" s="53" customFormat="1" x14ac:dyDescent="0.25">
      <c r="F1966" s="54"/>
    </row>
    <row r="1967" spans="6:6" s="53" customFormat="1" x14ac:dyDescent="0.25">
      <c r="F1967" s="54"/>
    </row>
    <row r="1968" spans="6:6" s="53" customFormat="1" x14ac:dyDescent="0.25">
      <c r="F1968" s="54"/>
    </row>
    <row r="1969" spans="6:6" s="53" customFormat="1" x14ac:dyDescent="0.25">
      <c r="F1969" s="54"/>
    </row>
    <row r="1970" spans="6:6" s="53" customFormat="1" x14ac:dyDescent="0.25">
      <c r="F1970" s="54"/>
    </row>
    <row r="1971" spans="6:6" s="53" customFormat="1" x14ac:dyDescent="0.25">
      <c r="F1971" s="54"/>
    </row>
    <row r="1972" spans="6:6" s="53" customFormat="1" x14ac:dyDescent="0.25">
      <c r="F1972" s="54"/>
    </row>
    <row r="1973" spans="6:6" s="53" customFormat="1" x14ac:dyDescent="0.25">
      <c r="F1973" s="54"/>
    </row>
    <row r="1974" spans="6:6" s="53" customFormat="1" x14ac:dyDescent="0.25">
      <c r="F1974" s="54"/>
    </row>
    <row r="1975" spans="6:6" s="53" customFormat="1" x14ac:dyDescent="0.25">
      <c r="F1975" s="54"/>
    </row>
    <row r="1976" spans="6:6" s="53" customFormat="1" x14ac:dyDescent="0.25">
      <c r="F1976" s="54"/>
    </row>
    <row r="1977" spans="6:6" s="53" customFormat="1" x14ac:dyDescent="0.25">
      <c r="F1977" s="54"/>
    </row>
    <row r="1978" spans="6:6" s="53" customFormat="1" x14ac:dyDescent="0.25">
      <c r="F1978" s="54"/>
    </row>
    <row r="1979" spans="6:6" s="53" customFormat="1" x14ac:dyDescent="0.25">
      <c r="F1979" s="54"/>
    </row>
    <row r="1980" spans="6:6" s="53" customFormat="1" x14ac:dyDescent="0.25">
      <c r="F1980" s="54"/>
    </row>
    <row r="1981" spans="6:6" s="53" customFormat="1" x14ac:dyDescent="0.25">
      <c r="F1981" s="54"/>
    </row>
    <row r="1982" spans="6:6" s="53" customFormat="1" x14ac:dyDescent="0.25">
      <c r="F1982" s="54"/>
    </row>
    <row r="1983" spans="6:6" s="53" customFormat="1" x14ac:dyDescent="0.25">
      <c r="F1983" s="54"/>
    </row>
    <row r="1984" spans="6:6" s="53" customFormat="1" x14ac:dyDescent="0.25">
      <c r="F1984" s="54"/>
    </row>
    <row r="1985" spans="6:6" s="53" customFormat="1" x14ac:dyDescent="0.25">
      <c r="F1985" s="54"/>
    </row>
    <row r="1986" spans="6:6" s="53" customFormat="1" x14ac:dyDescent="0.25">
      <c r="F1986" s="54"/>
    </row>
    <row r="1987" spans="6:6" s="53" customFormat="1" x14ac:dyDescent="0.25">
      <c r="F1987" s="54"/>
    </row>
    <row r="1988" spans="6:6" s="53" customFormat="1" x14ac:dyDescent="0.25">
      <c r="F1988" s="54"/>
    </row>
    <row r="1989" spans="6:6" s="53" customFormat="1" x14ac:dyDescent="0.25">
      <c r="F1989" s="54"/>
    </row>
    <row r="1990" spans="6:6" s="53" customFormat="1" x14ac:dyDescent="0.25">
      <c r="F1990" s="54"/>
    </row>
    <row r="1991" spans="6:6" s="53" customFormat="1" x14ac:dyDescent="0.25">
      <c r="F1991" s="54"/>
    </row>
    <row r="1992" spans="6:6" s="53" customFormat="1" x14ac:dyDescent="0.25">
      <c r="F1992" s="54"/>
    </row>
    <row r="1993" spans="6:6" s="53" customFormat="1" x14ac:dyDescent="0.25">
      <c r="F1993" s="54"/>
    </row>
    <row r="1994" spans="6:6" s="53" customFormat="1" x14ac:dyDescent="0.25">
      <c r="F1994" s="54"/>
    </row>
    <row r="1995" spans="6:6" s="53" customFormat="1" x14ac:dyDescent="0.25">
      <c r="F1995" s="54"/>
    </row>
    <row r="1996" spans="6:6" s="53" customFormat="1" x14ac:dyDescent="0.25">
      <c r="F1996" s="54"/>
    </row>
    <row r="1997" spans="6:6" s="53" customFormat="1" x14ac:dyDescent="0.25">
      <c r="F1997" s="54"/>
    </row>
    <row r="1998" spans="6:6" s="53" customFormat="1" x14ac:dyDescent="0.25">
      <c r="F1998" s="54"/>
    </row>
    <row r="1999" spans="6:6" s="53" customFormat="1" x14ac:dyDescent="0.25">
      <c r="F1999" s="54"/>
    </row>
    <row r="2000" spans="6:6" s="53" customFormat="1" x14ac:dyDescent="0.25">
      <c r="F2000" s="54"/>
    </row>
    <row r="2001" spans="6:6" s="53" customFormat="1" x14ac:dyDescent="0.25">
      <c r="F2001" s="54"/>
    </row>
    <row r="2002" spans="6:6" s="53" customFormat="1" x14ac:dyDescent="0.25">
      <c r="F2002" s="54"/>
    </row>
    <row r="2003" spans="6:6" s="53" customFormat="1" x14ac:dyDescent="0.25">
      <c r="F2003" s="54"/>
    </row>
    <row r="2004" spans="6:6" s="53" customFormat="1" x14ac:dyDescent="0.25">
      <c r="F2004" s="54"/>
    </row>
    <row r="2005" spans="6:6" s="53" customFormat="1" x14ac:dyDescent="0.25">
      <c r="F2005" s="54"/>
    </row>
    <row r="2006" spans="6:6" s="53" customFormat="1" x14ac:dyDescent="0.25">
      <c r="F2006" s="54"/>
    </row>
    <row r="2007" spans="6:6" s="53" customFormat="1" x14ac:dyDescent="0.25">
      <c r="F2007" s="54"/>
    </row>
    <row r="2008" spans="6:6" s="53" customFormat="1" x14ac:dyDescent="0.25">
      <c r="F2008" s="54"/>
    </row>
    <row r="2009" spans="6:6" s="53" customFormat="1" x14ac:dyDescent="0.25">
      <c r="F2009" s="54"/>
    </row>
    <row r="2010" spans="6:6" s="53" customFormat="1" x14ac:dyDescent="0.25">
      <c r="F2010" s="54"/>
    </row>
    <row r="2011" spans="6:6" s="53" customFormat="1" x14ac:dyDescent="0.25">
      <c r="F2011" s="54"/>
    </row>
    <row r="2012" spans="6:6" s="53" customFormat="1" x14ac:dyDescent="0.25">
      <c r="F2012" s="54"/>
    </row>
    <row r="2013" spans="6:6" s="53" customFormat="1" x14ac:dyDescent="0.25">
      <c r="F2013" s="54"/>
    </row>
    <row r="2014" spans="6:6" s="53" customFormat="1" x14ac:dyDescent="0.25">
      <c r="F2014" s="54"/>
    </row>
    <row r="2015" spans="6:6" s="53" customFormat="1" x14ac:dyDescent="0.25">
      <c r="F2015" s="54"/>
    </row>
    <row r="2016" spans="6:6" s="53" customFormat="1" x14ac:dyDescent="0.25">
      <c r="F2016" s="54"/>
    </row>
    <row r="2017" spans="6:6" s="53" customFormat="1" x14ac:dyDescent="0.25">
      <c r="F2017" s="54"/>
    </row>
    <row r="2018" spans="6:6" s="53" customFormat="1" x14ac:dyDescent="0.25">
      <c r="F2018" s="54"/>
    </row>
    <row r="2019" spans="6:6" s="53" customFormat="1" x14ac:dyDescent="0.25">
      <c r="F2019" s="54"/>
    </row>
    <row r="2020" spans="6:6" s="53" customFormat="1" x14ac:dyDescent="0.25">
      <c r="F2020" s="54"/>
    </row>
    <row r="2021" spans="6:6" s="53" customFormat="1" x14ac:dyDescent="0.25">
      <c r="F2021" s="54"/>
    </row>
    <row r="2022" spans="6:6" s="53" customFormat="1" x14ac:dyDescent="0.25">
      <c r="F2022" s="54"/>
    </row>
    <row r="2023" spans="6:6" s="53" customFormat="1" x14ac:dyDescent="0.25">
      <c r="F2023" s="54"/>
    </row>
    <row r="2024" spans="6:6" s="53" customFormat="1" x14ac:dyDescent="0.25">
      <c r="F2024" s="54"/>
    </row>
    <row r="2025" spans="6:6" s="53" customFormat="1" x14ac:dyDescent="0.25">
      <c r="F2025" s="54"/>
    </row>
    <row r="2026" spans="6:6" s="53" customFormat="1" x14ac:dyDescent="0.25">
      <c r="F2026" s="54"/>
    </row>
    <row r="2027" spans="6:6" s="53" customFormat="1" x14ac:dyDescent="0.25">
      <c r="F2027" s="54"/>
    </row>
    <row r="2028" spans="6:6" s="53" customFormat="1" x14ac:dyDescent="0.25">
      <c r="F2028" s="54"/>
    </row>
    <row r="2029" spans="6:6" s="53" customFormat="1" x14ac:dyDescent="0.25">
      <c r="F2029" s="54"/>
    </row>
    <row r="2030" spans="6:6" s="53" customFormat="1" x14ac:dyDescent="0.25">
      <c r="F2030" s="54"/>
    </row>
    <row r="2031" spans="6:6" s="53" customFormat="1" x14ac:dyDescent="0.25">
      <c r="F2031" s="54"/>
    </row>
    <row r="2032" spans="6:6" s="53" customFormat="1" x14ac:dyDescent="0.25">
      <c r="F2032" s="54"/>
    </row>
    <row r="2033" spans="6:6" s="53" customFormat="1" x14ac:dyDescent="0.25">
      <c r="F2033" s="54"/>
    </row>
    <row r="2034" spans="6:6" s="53" customFormat="1" x14ac:dyDescent="0.25">
      <c r="F2034" s="54"/>
    </row>
    <row r="2035" spans="6:6" s="53" customFormat="1" x14ac:dyDescent="0.25">
      <c r="F2035" s="54"/>
    </row>
    <row r="2036" spans="6:6" s="53" customFormat="1" x14ac:dyDescent="0.25">
      <c r="F2036" s="54"/>
    </row>
    <row r="2037" spans="6:6" s="53" customFormat="1" x14ac:dyDescent="0.25">
      <c r="F2037" s="54"/>
    </row>
    <row r="2038" spans="6:6" s="53" customFormat="1" x14ac:dyDescent="0.25">
      <c r="F2038" s="54"/>
    </row>
    <row r="2039" spans="6:6" s="53" customFormat="1" x14ac:dyDescent="0.25">
      <c r="F2039" s="54"/>
    </row>
    <row r="2040" spans="6:6" s="53" customFormat="1" x14ac:dyDescent="0.25">
      <c r="F2040" s="54"/>
    </row>
    <row r="2041" spans="6:6" s="53" customFormat="1" x14ac:dyDescent="0.25">
      <c r="F2041" s="54"/>
    </row>
    <row r="2042" spans="6:6" s="53" customFormat="1" x14ac:dyDescent="0.25">
      <c r="F2042" s="54"/>
    </row>
    <row r="2043" spans="6:6" s="53" customFormat="1" x14ac:dyDescent="0.25">
      <c r="F2043" s="54"/>
    </row>
    <row r="2044" spans="6:6" s="53" customFormat="1" x14ac:dyDescent="0.25">
      <c r="F2044" s="54"/>
    </row>
    <row r="2045" spans="6:6" s="53" customFormat="1" x14ac:dyDescent="0.25">
      <c r="F2045" s="54"/>
    </row>
    <row r="2046" spans="6:6" s="53" customFormat="1" x14ac:dyDescent="0.25">
      <c r="F2046" s="54"/>
    </row>
    <row r="2047" spans="6:6" s="53" customFormat="1" x14ac:dyDescent="0.25">
      <c r="F2047" s="54"/>
    </row>
    <row r="2048" spans="6:6" s="53" customFormat="1" x14ac:dyDescent="0.25">
      <c r="F2048" s="54"/>
    </row>
    <row r="2049" spans="6:6" s="53" customFormat="1" x14ac:dyDescent="0.25">
      <c r="F2049" s="54"/>
    </row>
    <row r="2050" spans="6:6" s="53" customFormat="1" x14ac:dyDescent="0.25">
      <c r="F2050" s="54"/>
    </row>
    <row r="2051" spans="6:6" s="53" customFormat="1" x14ac:dyDescent="0.25">
      <c r="F2051" s="54"/>
    </row>
    <row r="2052" spans="6:6" s="53" customFormat="1" x14ac:dyDescent="0.25">
      <c r="F2052" s="54"/>
    </row>
    <row r="2053" spans="6:6" s="53" customFormat="1" x14ac:dyDescent="0.25">
      <c r="F2053" s="54"/>
    </row>
    <row r="2054" spans="6:6" s="53" customFormat="1" x14ac:dyDescent="0.25">
      <c r="F2054" s="54"/>
    </row>
    <row r="2055" spans="6:6" s="53" customFormat="1" x14ac:dyDescent="0.25">
      <c r="F2055" s="54"/>
    </row>
    <row r="2056" spans="6:6" s="53" customFormat="1" x14ac:dyDescent="0.25">
      <c r="F2056" s="54"/>
    </row>
    <row r="2057" spans="6:6" s="53" customFormat="1" x14ac:dyDescent="0.25">
      <c r="F2057" s="54"/>
    </row>
    <row r="2058" spans="6:6" s="53" customFormat="1" x14ac:dyDescent="0.25">
      <c r="F2058" s="54"/>
    </row>
    <row r="2059" spans="6:6" s="53" customFormat="1" x14ac:dyDescent="0.25">
      <c r="F2059" s="54"/>
    </row>
    <row r="2060" spans="6:6" s="53" customFormat="1" x14ac:dyDescent="0.25">
      <c r="F2060" s="54"/>
    </row>
    <row r="2061" spans="6:6" s="53" customFormat="1" x14ac:dyDescent="0.25">
      <c r="F2061" s="54"/>
    </row>
    <row r="2062" spans="6:6" s="53" customFormat="1" x14ac:dyDescent="0.25">
      <c r="F2062" s="54"/>
    </row>
    <row r="2063" spans="6:6" s="53" customFormat="1" x14ac:dyDescent="0.25">
      <c r="F2063" s="54"/>
    </row>
    <row r="2064" spans="6:6" s="53" customFormat="1" x14ac:dyDescent="0.25">
      <c r="F2064" s="54"/>
    </row>
    <row r="2065" spans="6:6" s="53" customFormat="1" x14ac:dyDescent="0.25">
      <c r="F2065" s="54"/>
    </row>
    <row r="2066" spans="6:6" s="53" customFormat="1" x14ac:dyDescent="0.25">
      <c r="F2066" s="54"/>
    </row>
    <row r="2067" spans="6:6" s="53" customFormat="1" x14ac:dyDescent="0.25">
      <c r="F2067" s="54"/>
    </row>
    <row r="2068" spans="6:6" s="53" customFormat="1" x14ac:dyDescent="0.25">
      <c r="F2068" s="54"/>
    </row>
    <row r="2069" spans="6:6" s="53" customFormat="1" x14ac:dyDescent="0.25">
      <c r="F2069" s="54"/>
    </row>
    <row r="2070" spans="6:6" s="53" customFormat="1" x14ac:dyDescent="0.25">
      <c r="F2070" s="54"/>
    </row>
    <row r="2071" spans="6:6" s="53" customFormat="1" x14ac:dyDescent="0.25">
      <c r="F2071" s="54"/>
    </row>
    <row r="2072" spans="6:6" s="53" customFormat="1" x14ac:dyDescent="0.25">
      <c r="F2072" s="54"/>
    </row>
    <row r="2073" spans="6:6" s="53" customFormat="1" x14ac:dyDescent="0.25">
      <c r="F2073" s="54"/>
    </row>
    <row r="2074" spans="6:6" s="53" customFormat="1" x14ac:dyDescent="0.25">
      <c r="F2074" s="54"/>
    </row>
    <row r="2075" spans="6:6" s="53" customFormat="1" x14ac:dyDescent="0.25">
      <c r="F2075" s="54"/>
    </row>
    <row r="2076" spans="6:6" s="53" customFormat="1" x14ac:dyDescent="0.25">
      <c r="F2076" s="54"/>
    </row>
    <row r="2077" spans="6:6" s="53" customFormat="1" x14ac:dyDescent="0.25">
      <c r="F2077" s="54"/>
    </row>
    <row r="2078" spans="6:6" s="53" customFormat="1" x14ac:dyDescent="0.25">
      <c r="F2078" s="54"/>
    </row>
    <row r="2079" spans="6:6" s="53" customFormat="1" x14ac:dyDescent="0.25">
      <c r="F2079" s="54"/>
    </row>
    <row r="2080" spans="6:6" s="53" customFormat="1" x14ac:dyDescent="0.25">
      <c r="F2080" s="54"/>
    </row>
    <row r="2081" spans="6:6" s="53" customFormat="1" x14ac:dyDescent="0.25">
      <c r="F2081" s="54"/>
    </row>
    <row r="2082" spans="6:6" s="53" customFormat="1" x14ac:dyDescent="0.25">
      <c r="F2082" s="54"/>
    </row>
    <row r="2083" spans="6:6" s="53" customFormat="1" x14ac:dyDescent="0.25">
      <c r="F2083" s="54"/>
    </row>
    <row r="2084" spans="6:6" s="53" customFormat="1" x14ac:dyDescent="0.25">
      <c r="F2084" s="54"/>
    </row>
    <row r="2085" spans="6:6" s="53" customFormat="1" x14ac:dyDescent="0.25">
      <c r="F2085" s="54"/>
    </row>
    <row r="2086" spans="6:6" s="53" customFormat="1" x14ac:dyDescent="0.25">
      <c r="F2086" s="54"/>
    </row>
    <row r="2087" spans="6:6" s="53" customFormat="1" x14ac:dyDescent="0.25">
      <c r="F2087" s="54"/>
    </row>
    <row r="2088" spans="6:6" s="53" customFormat="1" x14ac:dyDescent="0.25">
      <c r="F2088" s="54"/>
    </row>
    <row r="2089" spans="6:6" s="53" customFormat="1" x14ac:dyDescent="0.25">
      <c r="F2089" s="54"/>
    </row>
    <row r="2090" spans="6:6" s="53" customFormat="1" x14ac:dyDescent="0.25">
      <c r="F2090" s="54"/>
    </row>
    <row r="2091" spans="6:6" s="53" customFormat="1" x14ac:dyDescent="0.25">
      <c r="F2091" s="54"/>
    </row>
    <row r="2092" spans="6:6" s="53" customFormat="1" x14ac:dyDescent="0.25">
      <c r="F2092" s="54"/>
    </row>
    <row r="2093" spans="6:6" s="53" customFormat="1" x14ac:dyDescent="0.25">
      <c r="F2093" s="54"/>
    </row>
    <row r="2094" spans="6:6" s="53" customFormat="1" x14ac:dyDescent="0.25">
      <c r="F2094" s="54"/>
    </row>
    <row r="2095" spans="6:6" s="53" customFormat="1" x14ac:dyDescent="0.25">
      <c r="F2095" s="54"/>
    </row>
    <row r="2096" spans="6:6" s="53" customFormat="1" x14ac:dyDescent="0.25">
      <c r="F2096" s="54"/>
    </row>
    <row r="2097" spans="6:6" s="53" customFormat="1" x14ac:dyDescent="0.25">
      <c r="F2097" s="54"/>
    </row>
    <row r="2098" spans="6:6" s="53" customFormat="1" x14ac:dyDescent="0.25">
      <c r="F2098" s="54"/>
    </row>
    <row r="2099" spans="6:6" s="53" customFormat="1" x14ac:dyDescent="0.25">
      <c r="F2099" s="54"/>
    </row>
    <row r="2100" spans="6:6" s="53" customFormat="1" x14ac:dyDescent="0.25">
      <c r="F2100" s="54"/>
    </row>
    <row r="2101" spans="6:6" s="53" customFormat="1" x14ac:dyDescent="0.25">
      <c r="F2101" s="54"/>
    </row>
    <row r="2102" spans="6:6" s="53" customFormat="1" x14ac:dyDescent="0.25">
      <c r="F2102" s="54"/>
    </row>
    <row r="2103" spans="6:6" s="53" customFormat="1" x14ac:dyDescent="0.25">
      <c r="F2103" s="54"/>
    </row>
    <row r="2104" spans="6:6" s="53" customFormat="1" x14ac:dyDescent="0.25">
      <c r="F2104" s="54"/>
    </row>
    <row r="2105" spans="6:6" s="53" customFormat="1" x14ac:dyDescent="0.25">
      <c r="F2105" s="54"/>
    </row>
    <row r="2106" spans="6:6" s="53" customFormat="1" x14ac:dyDescent="0.25">
      <c r="F2106" s="54"/>
    </row>
    <row r="2107" spans="6:6" s="53" customFormat="1" x14ac:dyDescent="0.25">
      <c r="F2107" s="54"/>
    </row>
    <row r="2108" spans="6:6" s="53" customFormat="1" x14ac:dyDescent="0.25">
      <c r="F2108" s="54"/>
    </row>
    <row r="2109" spans="6:6" s="53" customFormat="1" x14ac:dyDescent="0.25">
      <c r="F2109" s="54"/>
    </row>
    <row r="2110" spans="6:6" s="53" customFormat="1" x14ac:dyDescent="0.25">
      <c r="F2110" s="54"/>
    </row>
    <row r="2111" spans="6:6" s="53" customFormat="1" x14ac:dyDescent="0.25">
      <c r="F2111" s="54"/>
    </row>
    <row r="2112" spans="6:6" s="53" customFormat="1" x14ac:dyDescent="0.25">
      <c r="F2112" s="54"/>
    </row>
    <row r="2113" spans="6:6" s="53" customFormat="1" x14ac:dyDescent="0.25">
      <c r="F2113" s="54"/>
    </row>
    <row r="2114" spans="6:6" s="53" customFormat="1" x14ac:dyDescent="0.25">
      <c r="F2114" s="54"/>
    </row>
    <row r="2115" spans="6:6" s="53" customFormat="1" x14ac:dyDescent="0.25">
      <c r="F2115" s="54"/>
    </row>
    <row r="2116" spans="6:6" s="53" customFormat="1" x14ac:dyDescent="0.25">
      <c r="F2116" s="54"/>
    </row>
    <row r="2117" spans="6:6" s="53" customFormat="1" x14ac:dyDescent="0.25">
      <c r="F2117" s="54"/>
    </row>
    <row r="2118" spans="6:6" s="53" customFormat="1" x14ac:dyDescent="0.25">
      <c r="F2118" s="54"/>
    </row>
    <row r="2119" spans="6:6" s="53" customFormat="1" x14ac:dyDescent="0.25">
      <c r="F2119" s="54"/>
    </row>
    <row r="2120" spans="6:6" s="53" customFormat="1" x14ac:dyDescent="0.25">
      <c r="F2120" s="54"/>
    </row>
    <row r="2121" spans="6:6" s="53" customFormat="1" x14ac:dyDescent="0.25">
      <c r="F2121" s="54"/>
    </row>
    <row r="2122" spans="6:6" s="53" customFormat="1" x14ac:dyDescent="0.25">
      <c r="F2122" s="54"/>
    </row>
    <row r="2123" spans="6:6" s="53" customFormat="1" x14ac:dyDescent="0.25">
      <c r="F2123" s="54"/>
    </row>
    <row r="2124" spans="6:6" s="53" customFormat="1" x14ac:dyDescent="0.25">
      <c r="F2124" s="54"/>
    </row>
    <row r="2125" spans="6:6" s="53" customFormat="1" x14ac:dyDescent="0.25">
      <c r="F2125" s="54"/>
    </row>
    <row r="2126" spans="6:6" s="53" customFormat="1" x14ac:dyDescent="0.25">
      <c r="F2126" s="54"/>
    </row>
    <row r="2127" spans="6:6" s="53" customFormat="1" x14ac:dyDescent="0.25">
      <c r="F2127" s="54"/>
    </row>
    <row r="2128" spans="6:6" s="53" customFormat="1" x14ac:dyDescent="0.25">
      <c r="F2128" s="54"/>
    </row>
    <row r="2129" spans="6:6" s="53" customFormat="1" x14ac:dyDescent="0.25">
      <c r="F2129" s="54"/>
    </row>
    <row r="2130" spans="6:6" s="53" customFormat="1" x14ac:dyDescent="0.25">
      <c r="F2130" s="54"/>
    </row>
    <row r="2131" spans="6:6" s="53" customFormat="1" x14ac:dyDescent="0.25">
      <c r="F2131" s="54"/>
    </row>
    <row r="2132" spans="6:6" s="53" customFormat="1" x14ac:dyDescent="0.25">
      <c r="F2132" s="54"/>
    </row>
    <row r="2133" spans="6:6" s="53" customFormat="1" x14ac:dyDescent="0.25">
      <c r="F2133" s="54"/>
    </row>
    <row r="2134" spans="6:6" s="53" customFormat="1" x14ac:dyDescent="0.25">
      <c r="F2134" s="54"/>
    </row>
    <row r="2135" spans="6:6" s="53" customFormat="1" x14ac:dyDescent="0.25">
      <c r="F2135" s="54"/>
    </row>
    <row r="2136" spans="6:6" s="53" customFormat="1" x14ac:dyDescent="0.25">
      <c r="F2136" s="54"/>
    </row>
    <row r="2137" spans="6:6" s="53" customFormat="1" x14ac:dyDescent="0.25">
      <c r="F2137" s="54"/>
    </row>
    <row r="2138" spans="6:6" s="53" customFormat="1" x14ac:dyDescent="0.25">
      <c r="F2138" s="54"/>
    </row>
    <row r="2139" spans="6:6" s="53" customFormat="1" x14ac:dyDescent="0.25">
      <c r="F2139" s="54"/>
    </row>
    <row r="2140" spans="6:6" s="53" customFormat="1" x14ac:dyDescent="0.25">
      <c r="F2140" s="54"/>
    </row>
    <row r="2141" spans="6:6" s="53" customFormat="1" x14ac:dyDescent="0.25">
      <c r="F2141" s="54"/>
    </row>
    <row r="2142" spans="6:6" s="53" customFormat="1" x14ac:dyDescent="0.25">
      <c r="F2142" s="54"/>
    </row>
    <row r="2143" spans="6:6" s="53" customFormat="1" x14ac:dyDescent="0.25">
      <c r="F2143" s="54"/>
    </row>
    <row r="2144" spans="6:6" s="53" customFormat="1" x14ac:dyDescent="0.25">
      <c r="F2144" s="54"/>
    </row>
    <row r="2145" spans="6:6" s="53" customFormat="1" x14ac:dyDescent="0.25">
      <c r="F2145" s="54"/>
    </row>
    <row r="2146" spans="6:6" s="53" customFormat="1" x14ac:dyDescent="0.25">
      <c r="F2146" s="54"/>
    </row>
    <row r="2147" spans="6:6" s="53" customFormat="1" x14ac:dyDescent="0.25">
      <c r="F2147" s="54"/>
    </row>
    <row r="2148" spans="6:6" s="53" customFormat="1" x14ac:dyDescent="0.25">
      <c r="F2148" s="54"/>
    </row>
    <row r="2149" spans="6:6" s="53" customFormat="1" x14ac:dyDescent="0.25">
      <c r="F2149" s="54"/>
    </row>
    <row r="2150" spans="6:6" s="53" customFormat="1" x14ac:dyDescent="0.25">
      <c r="F2150" s="54"/>
    </row>
    <row r="2151" spans="6:6" s="53" customFormat="1" x14ac:dyDescent="0.25">
      <c r="F2151" s="54"/>
    </row>
    <row r="2152" spans="6:6" s="53" customFormat="1" x14ac:dyDescent="0.25">
      <c r="F2152" s="54"/>
    </row>
    <row r="2153" spans="6:6" s="53" customFormat="1" x14ac:dyDescent="0.25">
      <c r="F2153" s="54"/>
    </row>
    <row r="2154" spans="6:6" s="53" customFormat="1" x14ac:dyDescent="0.25">
      <c r="F2154" s="54"/>
    </row>
    <row r="2155" spans="6:6" s="53" customFormat="1" x14ac:dyDescent="0.25">
      <c r="F2155" s="54"/>
    </row>
    <row r="2156" spans="6:6" s="53" customFormat="1" x14ac:dyDescent="0.25">
      <c r="F2156" s="54"/>
    </row>
    <row r="2157" spans="6:6" s="53" customFormat="1" x14ac:dyDescent="0.25">
      <c r="F2157" s="54"/>
    </row>
    <row r="2158" spans="6:6" s="53" customFormat="1" x14ac:dyDescent="0.25">
      <c r="F2158" s="54"/>
    </row>
    <row r="2159" spans="6:6" s="53" customFormat="1" x14ac:dyDescent="0.25">
      <c r="F2159" s="54"/>
    </row>
    <row r="2160" spans="6:6" s="53" customFormat="1" x14ac:dyDescent="0.25">
      <c r="F2160" s="54"/>
    </row>
    <row r="2161" spans="6:6" s="53" customFormat="1" x14ac:dyDescent="0.25">
      <c r="F2161" s="54"/>
    </row>
    <row r="2162" spans="6:6" s="53" customFormat="1" x14ac:dyDescent="0.25">
      <c r="F2162" s="54"/>
    </row>
    <row r="2163" spans="6:6" s="53" customFormat="1" x14ac:dyDescent="0.25">
      <c r="F2163" s="54"/>
    </row>
    <row r="2164" spans="6:6" s="53" customFormat="1" x14ac:dyDescent="0.25">
      <c r="F2164" s="54"/>
    </row>
    <row r="2165" spans="6:6" s="53" customFormat="1" x14ac:dyDescent="0.25">
      <c r="F2165" s="54"/>
    </row>
    <row r="2166" spans="6:6" s="53" customFormat="1" x14ac:dyDescent="0.25">
      <c r="F2166" s="54"/>
    </row>
    <row r="2167" spans="6:6" s="53" customFormat="1" x14ac:dyDescent="0.25">
      <c r="F2167" s="54"/>
    </row>
    <row r="2168" spans="6:6" s="53" customFormat="1" x14ac:dyDescent="0.25">
      <c r="F2168" s="54"/>
    </row>
    <row r="2169" spans="6:6" s="53" customFormat="1" x14ac:dyDescent="0.25">
      <c r="F2169" s="54"/>
    </row>
    <row r="2170" spans="6:6" s="53" customFormat="1" x14ac:dyDescent="0.25">
      <c r="F2170" s="54"/>
    </row>
    <row r="2171" spans="6:6" s="53" customFormat="1" x14ac:dyDescent="0.25">
      <c r="F2171" s="54"/>
    </row>
    <row r="2172" spans="6:6" s="53" customFormat="1" x14ac:dyDescent="0.25">
      <c r="F2172" s="54"/>
    </row>
    <row r="2173" spans="6:6" s="53" customFormat="1" x14ac:dyDescent="0.25">
      <c r="F2173" s="54"/>
    </row>
    <row r="2174" spans="6:6" s="53" customFormat="1" x14ac:dyDescent="0.25">
      <c r="F2174" s="54"/>
    </row>
    <row r="2175" spans="6:6" s="53" customFormat="1" x14ac:dyDescent="0.25">
      <c r="F2175" s="54"/>
    </row>
    <row r="2176" spans="6:6" s="53" customFormat="1" x14ac:dyDescent="0.25">
      <c r="F2176" s="54"/>
    </row>
    <row r="2177" spans="6:6" s="53" customFormat="1" x14ac:dyDescent="0.25">
      <c r="F2177" s="54"/>
    </row>
    <row r="2178" spans="6:6" s="53" customFormat="1" x14ac:dyDescent="0.25">
      <c r="F2178" s="54"/>
    </row>
    <row r="2179" spans="6:6" s="53" customFormat="1" x14ac:dyDescent="0.25">
      <c r="F2179" s="54"/>
    </row>
    <row r="2180" spans="6:6" s="53" customFormat="1" x14ac:dyDescent="0.25">
      <c r="F2180" s="54"/>
    </row>
    <row r="2181" spans="6:6" s="53" customFormat="1" x14ac:dyDescent="0.25">
      <c r="F2181" s="54"/>
    </row>
    <row r="2182" spans="6:6" s="53" customFormat="1" x14ac:dyDescent="0.25">
      <c r="F2182" s="54"/>
    </row>
    <row r="2183" spans="6:6" s="53" customFormat="1" x14ac:dyDescent="0.25">
      <c r="F2183" s="54"/>
    </row>
    <row r="2184" spans="6:6" s="53" customFormat="1" x14ac:dyDescent="0.25">
      <c r="F2184" s="54"/>
    </row>
    <row r="2185" spans="6:6" s="53" customFormat="1" x14ac:dyDescent="0.25">
      <c r="F2185" s="54"/>
    </row>
    <row r="2186" spans="6:6" s="53" customFormat="1" x14ac:dyDescent="0.25">
      <c r="F2186" s="54"/>
    </row>
    <row r="2187" spans="6:6" s="53" customFormat="1" x14ac:dyDescent="0.25">
      <c r="F2187" s="54"/>
    </row>
    <row r="2188" spans="6:6" s="53" customFormat="1" x14ac:dyDescent="0.25">
      <c r="F2188" s="54"/>
    </row>
    <row r="2189" spans="6:6" s="53" customFormat="1" x14ac:dyDescent="0.25">
      <c r="F2189" s="54"/>
    </row>
    <row r="2190" spans="6:6" s="53" customFormat="1" x14ac:dyDescent="0.25">
      <c r="F2190" s="54"/>
    </row>
    <row r="2191" spans="6:6" s="53" customFormat="1" x14ac:dyDescent="0.25">
      <c r="F2191" s="54"/>
    </row>
    <row r="2192" spans="6:6" s="53" customFormat="1" x14ac:dyDescent="0.25">
      <c r="F2192" s="54"/>
    </row>
    <row r="2193" spans="6:6" s="53" customFormat="1" x14ac:dyDescent="0.25">
      <c r="F2193" s="54"/>
    </row>
    <row r="2194" spans="6:6" s="53" customFormat="1" x14ac:dyDescent="0.25">
      <c r="F2194" s="54"/>
    </row>
    <row r="2195" spans="6:6" s="53" customFormat="1" x14ac:dyDescent="0.25">
      <c r="F2195" s="54"/>
    </row>
    <row r="2196" spans="6:6" s="53" customFormat="1" x14ac:dyDescent="0.25">
      <c r="F2196" s="54"/>
    </row>
    <row r="2197" spans="6:6" s="53" customFormat="1" x14ac:dyDescent="0.25">
      <c r="F2197" s="54"/>
    </row>
    <row r="2198" spans="6:6" s="53" customFormat="1" x14ac:dyDescent="0.25">
      <c r="F2198" s="54"/>
    </row>
    <row r="2199" spans="6:6" s="53" customFormat="1" x14ac:dyDescent="0.25">
      <c r="F2199" s="54"/>
    </row>
    <row r="2200" spans="6:6" s="53" customFormat="1" x14ac:dyDescent="0.25">
      <c r="F2200" s="54"/>
    </row>
    <row r="2201" spans="6:6" s="53" customFormat="1" x14ac:dyDescent="0.25">
      <c r="F2201" s="54"/>
    </row>
    <row r="2202" spans="6:6" s="53" customFormat="1" x14ac:dyDescent="0.25">
      <c r="F2202" s="54"/>
    </row>
    <row r="2203" spans="6:6" s="53" customFormat="1" x14ac:dyDescent="0.25">
      <c r="F2203" s="54"/>
    </row>
    <row r="2204" spans="6:6" s="53" customFormat="1" x14ac:dyDescent="0.25">
      <c r="F2204" s="54"/>
    </row>
    <row r="2205" spans="6:6" s="53" customFormat="1" x14ac:dyDescent="0.25">
      <c r="F2205" s="54"/>
    </row>
    <row r="2206" spans="6:6" s="53" customFormat="1" x14ac:dyDescent="0.25">
      <c r="F2206" s="54"/>
    </row>
    <row r="2207" spans="6:6" s="53" customFormat="1" x14ac:dyDescent="0.25">
      <c r="F2207" s="54"/>
    </row>
    <row r="2208" spans="6:6" s="53" customFormat="1" x14ac:dyDescent="0.25">
      <c r="F2208" s="54"/>
    </row>
    <row r="2209" spans="4:7" s="53" customFormat="1" x14ac:dyDescent="0.25">
      <c r="F2209" s="54"/>
    </row>
    <row r="2210" spans="4:7" s="53" customFormat="1" x14ac:dyDescent="0.25">
      <c r="F2210" s="54"/>
    </row>
    <row r="2211" spans="4:7" x14ac:dyDescent="0.25">
      <c r="D2211" s="53"/>
      <c r="E2211" s="53"/>
      <c r="F2211" s="54"/>
      <c r="G2211" s="53"/>
    </row>
    <row r="2212" spans="4:7" x14ac:dyDescent="0.25">
      <c r="D2212" s="53"/>
      <c r="E2212" s="53"/>
      <c r="F2212" s="54"/>
      <c r="G2212" s="53"/>
    </row>
    <row r="2213" spans="4:7" x14ac:dyDescent="0.25">
      <c r="D2213" s="53"/>
      <c r="E2213" s="53"/>
      <c r="F2213" s="54"/>
      <c r="G2213" s="53"/>
    </row>
    <row r="2214" spans="4:7" x14ac:dyDescent="0.25">
      <c r="D2214" s="53"/>
      <c r="E2214" s="53"/>
      <c r="F2214" s="54"/>
      <c r="G2214" s="53"/>
    </row>
    <row r="2215" spans="4:7" x14ac:dyDescent="0.25">
      <c r="D2215" s="53"/>
      <c r="E2215" s="53"/>
      <c r="F2215" s="54"/>
      <c r="G2215" s="53"/>
    </row>
    <row r="2216" spans="4:7" x14ac:dyDescent="0.25">
      <c r="D2216" s="53"/>
      <c r="E2216" s="53"/>
      <c r="F2216" s="54"/>
      <c r="G2216" s="53"/>
    </row>
    <row r="2217" spans="4:7" x14ac:dyDescent="0.25">
      <c r="D2217" s="53"/>
      <c r="E2217" s="53"/>
      <c r="F2217" s="54"/>
      <c r="G2217" s="53"/>
    </row>
    <row r="2218" spans="4:7" x14ac:dyDescent="0.25">
      <c r="D2218" s="53"/>
      <c r="E2218" s="53"/>
      <c r="F2218" s="54"/>
      <c r="G2218" s="53"/>
    </row>
  </sheetData>
  <mergeCells count="4">
    <mergeCell ref="A6:G6"/>
    <mergeCell ref="A7:G7"/>
    <mergeCell ref="A9:G9"/>
    <mergeCell ref="A10:G10"/>
  </mergeCells>
  <pageMargins left="0.21" right="0.2" top="0.75" bottom="0.75" header="0.3" footer="0.3"/>
  <pageSetup paperSize="5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septiembre</vt:lpstr>
      <vt:lpstr>septiembre (2)</vt:lpstr>
      <vt:lpstr>septiembre!Títulos_a_imprimir</vt:lpstr>
      <vt:lpstr>'septiembre (2)'!Títulos_a_imprimir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2017-10-05T16:22:18Z</dcterms:modified>
</cp:coreProperties>
</file>